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210"/>
  </bookViews>
  <sheets>
    <sheet name="Encargos Sociais" sheetId="1" r:id="rId1"/>
    <sheet name="B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1" i="2"/>
  <c r="C30" i="2"/>
  <c r="C29" i="2"/>
  <c r="C32" i="2" s="1"/>
  <c r="C34" i="2" s="1"/>
  <c r="C37" i="2" s="1"/>
  <c r="C46" i="1"/>
  <c r="C50" i="1" s="1"/>
  <c r="C40" i="1"/>
  <c r="C32" i="1"/>
  <c r="C19" i="1"/>
</calcChain>
</file>

<file path=xl/sharedStrings.xml><?xml version="1.0" encoding="utf-8"?>
<sst xmlns="http://schemas.openxmlformats.org/spreadsheetml/2006/main" count="109" uniqueCount="103">
  <si>
    <t>ITEM</t>
  </si>
  <si>
    <t>DISCRIMINAÇÃO</t>
  </si>
  <si>
    <t xml:space="preserve">TOTAL 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</si>
  <si>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</si>
  <si>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</si>
  <si>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</si>
  <si>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</si>
  <si>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</si>
  <si>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</si>
  <si>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</si>
  <si>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</si>
  <si>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</si>
  <si>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</si>
  <si>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</si>
  <si>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</si>
  <si>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</si>
  <si>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</si>
  <si>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</si>
  <si>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</si>
  <si>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</si>
  <si>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</si>
  <si>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</si>
  <si>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0,00</t>
  </si>
  <si>
    <t>TOTAL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</si>
  <si>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</si>
  <si>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</si>
  <si>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</si>
  <si>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</si>
  <si>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</si>
  <si>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</si>
  <si>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</si>
  <si>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</si>
  <si>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</si>
  <si>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</si>
  <si>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</si>
  <si>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</si>
  <si>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</si>
  <si>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</si>
  <si>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</si>
  <si>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</si>
  <si>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</si>
  <si>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</si>
  <si>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</si>
  <si>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</si>
  <si>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</si>
  <si>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</si>
  <si>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</si>
  <si>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</si>
  <si>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</si>
  <si>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</si>
  <si>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</si>
  <si>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</si>
  <si>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</si>
  <si>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</si>
  <si>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</si>
  <si>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</si>
  <si>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</si>
  <si>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</si>
  <si>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do Grupo A sobre o Grupo B</t>
  </si>
  <si>
    <t>D2</t>
  </si>
  <si>
    <t>Reincidência do Grupo A sobre Aviso Prévio Trabalhado e Reincidência do FGTS</t>
  </si>
  <si>
    <t>sobre Aviso Prévio Indenizado</t>
  </si>
  <si>
    <t>Total ( % )</t>
  </si>
  <si>
    <r>
      <t xml:space="preserve"> COMPOSIÇÃO DOS ENCARGOS SOCIAIS SOBRE MÃO DE OBRA -</t>
    </r>
    <r>
      <rPr>
        <b/>
        <sz val="9"/>
        <color rgb="FFC9211E"/>
        <rFont val="Arial Narrow"/>
        <family val="2"/>
        <charset val="1"/>
      </rPr>
      <t xml:space="preserve"> NÃO DESONERADO</t>
    </r>
  </si>
  <si>
    <t>MUNICIPIO DE BOZANO</t>
  </si>
  <si>
    <t xml:space="preserve">                           PREFEITURA MUNICIPAL DE BOZANO/RS</t>
  </si>
  <si>
    <t>COMPOSIÇÃO ANALÍTICA DO B.D.I. (BENEFÍCIOS E DESPESAS INDIRETAS) - SERVIÇOS</t>
  </si>
  <si>
    <t>MUNICÍPIO: BOZANO/RS</t>
  </si>
  <si>
    <t>OBRA: 10 UNIDADES HABITACIONAIS - PROGRAMA A CASA É SUA</t>
  </si>
  <si>
    <t>DESPESAS INDIRETAS - DI</t>
  </si>
  <si>
    <t>1.1</t>
  </si>
  <si>
    <t>Administração Central</t>
  </si>
  <si>
    <t>2</t>
  </si>
  <si>
    <t>DESPESAS EVENTUAIS E RISCOS - DE</t>
  </si>
  <si>
    <t>2.1</t>
  </si>
  <si>
    <t>Risco</t>
  </si>
  <si>
    <t>2.2</t>
  </si>
  <si>
    <t>Seguro de Responsabilidade Civil</t>
  </si>
  <si>
    <t>2.3</t>
  </si>
  <si>
    <t>Custo Financeiro da Caução</t>
  </si>
  <si>
    <t>DESPESAS FINANCEIRAS - DF</t>
  </si>
  <si>
    <t>3.1</t>
  </si>
  <si>
    <t>Despesas Financeiras</t>
  </si>
  <si>
    <t>4</t>
  </si>
  <si>
    <t>LUCRO BRUTO - LB</t>
  </si>
  <si>
    <t>4.1</t>
  </si>
  <si>
    <t>Lucro Bruto</t>
  </si>
  <si>
    <t>DESPESAS LEGAIS - DL</t>
  </si>
  <si>
    <t>5.1</t>
  </si>
  <si>
    <t>ISS</t>
  </si>
  <si>
    <t>5.2</t>
  </si>
  <si>
    <t>PIS</t>
  </si>
  <si>
    <t>5.3</t>
  </si>
  <si>
    <t>COFINS</t>
  </si>
  <si>
    <t>MEMÓRIA DE CÁLCULO</t>
  </si>
  <si>
    <t>(1 + DI + DE)</t>
  </si>
  <si>
    <t>(1 + DF)</t>
  </si>
  <si>
    <t>(1 + LB)</t>
  </si>
  <si>
    <t>(1 + (DI + DE) x (1 + DF) x (1 + LB)</t>
  </si>
  <si>
    <t>(1 - DL)</t>
  </si>
  <si>
    <t>(((1 + (DI + DE) x (1 + DF) x (1 + LB)) / (1 - DL)) - 1</t>
  </si>
  <si>
    <t>BDI ( % )</t>
  </si>
  <si>
    <t>BDI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</si>
</sst>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0"/>
    <numFmt numFmtId="165" formatCode="0.0000"/>
    <numFmt numFmtId="166" formatCode="0.000000"/>
    <numFmt numFmtId="167" formatCode="* #,##0.00\ ;\-* #,##0.00\ ;* \-#\ ;@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8080FF"/>
      <name val="Arial"/>
      <family val="2"/>
      <charset val="1"/>
    </font>
    <font>
      <b/>
      <sz val="13"/>
      <color rgb="FF000000"/>
      <name val="Calibri"/>
      <family val="2"/>
      <charset val="1"/>
    </font>
    <font>
      <b/>
      <sz val="9"/>
      <name val="Arial Narrow"/>
      <family val="2"/>
      <charset val="1"/>
    </font>
    <font>
      <b/>
      <sz val="9"/>
      <color rgb="FFC9211E"/>
      <name val="Arial Narrow"/>
      <family val="2"/>
      <charset val="1"/>
    </font>
    <font>
      <sz val="10"/>
      <color rgb="FFC0C0C0"/>
      <name val="Arial"/>
      <family val="2"/>
      <charset val="1"/>
    </font>
    <font>
      <sz val="9"/>
      <name val="Arial Narrow"/>
      <family val="2"/>
      <charset val="1"/>
    </font>
    <font>
      <b/>
      <sz val="10"/>
      <name val="Arial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6" fillId="0" borderId="0"/>
  </cellStyleXfs>
  <cellXfs count="40">
    <xf numFmtId="0" fontId="0" fillId="0" borderId="0" xfId="0"/>
    <xf numFmtId="164" fontId="4" fillId="0" borderId="1" xfId="3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 wrapText="1"/>
    </xf>
    <xf numFmtId="43" fontId="4" fillId="0" borderId="1" xfId="1" applyFont="1" applyBorder="1" applyAlignment="1" applyProtection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left" indent="1"/>
    </xf>
    <xf numFmtId="2" fontId="4" fillId="0" borderId="1" xfId="1" applyNumberFormat="1" applyFont="1" applyBorder="1" applyAlignment="1" applyProtection="1">
      <alignment horizontal="center"/>
    </xf>
    <xf numFmtId="0" fontId="4" fillId="0" borderId="1" xfId="4" applyFont="1" applyBorder="1" applyAlignment="1">
      <alignment horizontal="center" wrapText="1"/>
    </xf>
    <xf numFmtId="49" fontId="4" fillId="0" borderId="1" xfId="4" applyNumberFormat="1" applyFont="1" applyBorder="1" applyAlignment="1">
      <alignment horizontal="left" wrapText="1" indent="1"/>
    </xf>
    <xf numFmtId="49" fontId="7" fillId="0" borderId="1" xfId="4" applyNumberFormat="1" applyFont="1" applyBorder="1" applyAlignment="1">
      <alignment horizontal="center" wrapText="1"/>
    </xf>
    <xf numFmtId="49" fontId="7" fillId="0" borderId="1" xfId="4" applyNumberFormat="1" applyFont="1" applyBorder="1" applyAlignment="1">
      <alignment horizontal="left" wrapText="1" indent="1"/>
    </xf>
    <xf numFmtId="2" fontId="7" fillId="0" borderId="1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right" wrapText="1" indent="1"/>
    </xf>
    <xf numFmtId="49" fontId="4" fillId="0" borderId="1" xfId="4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 wrapText="1" indent="1"/>
    </xf>
    <xf numFmtId="0" fontId="8" fillId="0" borderId="1" xfId="3" applyFont="1" applyBorder="1" applyAlignment="1">
      <alignment horizontal="center"/>
    </xf>
    <xf numFmtId="0" fontId="8" fillId="0" borderId="1" xfId="3" applyFont="1" applyBorder="1" applyAlignment="1">
      <alignment horizontal="left" indent="1"/>
    </xf>
    <xf numFmtId="2" fontId="8" fillId="0" borderId="1" xfId="1" applyNumberFormat="1" applyFont="1" applyBorder="1" applyAlignment="1" applyProtection="1">
      <alignment horizontal="center"/>
    </xf>
    <xf numFmtId="2" fontId="8" fillId="0" borderId="1" xfId="3" applyNumberFormat="1" applyFont="1" applyBorder="1" applyAlignment="1">
      <alignment horizontal="center" vertical="center"/>
    </xf>
    <xf numFmtId="0" fontId="1" fillId="2" borderId="1" xfId="2" applyBorder="1" applyAlignment="1">
      <alignment horizontal="center" vertical="center" wrapText="1"/>
    </xf>
    <xf numFmtId="43" fontId="1" fillId="2" borderId="1" xfId="2" applyNumberFormat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/>
    </xf>
    <xf numFmtId="165" fontId="7" fillId="0" borderId="1" xfId="3" applyNumberFormat="1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/>
    </xf>
    <xf numFmtId="166" fontId="7" fillId="0" borderId="1" xfId="3" applyNumberFormat="1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/>
    </xf>
    <xf numFmtId="165" fontId="8" fillId="0" borderId="1" xfId="1" applyNumberFormat="1" applyFont="1" applyBorder="1" applyAlignment="1" applyProtection="1">
      <alignment horizontal="center"/>
    </xf>
    <xf numFmtId="165" fontId="8" fillId="0" borderId="1" xfId="3" applyNumberFormat="1" applyFont="1" applyBorder="1" applyAlignment="1">
      <alignment horizontal="center" vertical="center"/>
    </xf>
    <xf numFmtId="167" fontId="4" fillId="0" borderId="1" xfId="1" applyNumberFormat="1" applyFont="1" applyBorder="1" applyAlignment="1" applyProtection="1">
      <alignment horizontal="left" vertical="center"/>
    </xf>
    <xf numFmtId="0" fontId="8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left" vertical="center"/>
    </xf>
    <xf numFmtId="49" fontId="7" fillId="0" borderId="1" xfId="4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</cellXfs>
  <cellStyles count="5">
    <cellStyle name="20% - Ênfase1" xfId="2" builtinId="30"/>
    <cellStyle name="Normal" xfId="0" builtinId="0"/>
    <cellStyle name="Normal 2" xfId="3"/>
    <cellStyle name="Normal_Demonstrativo da Composição do Custo Unitário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13" workbookViewId="0">
      <selection activeCell="J19" sqref="J19"/>
    </sheetView>
  </sheetViews>
  <sheetFormatPr defaultRowHeight="15" x14ac:dyDescent="0.25"/>
  <cols>
    <col min="1" max="1" width="9.5703125" customWidth="1"/>
    <col min="2" max="2" width="31.85546875" customWidth="1"/>
    <col min="3" max="3" width="46.85546875" customWidth="1"/>
  </cols>
  <sheetData>
    <row r="1" spans="1:3" ht="75" customHeight="1" x14ac:dyDescent="0.25">
      <c r="A1" s="34" t="s">
        <v>64</v>
      </c>
      <c r="B1" s="34"/>
      <c r="C1" s="34"/>
    </row>
    <row r="2" spans="1:3" x14ac:dyDescent="0.25">
      <c r="A2" s="35" t="s">
        <v>63</v>
      </c>
      <c r="B2" s="35"/>
      <c r="C2" s="35"/>
    </row>
    <row r="3" spans="1:3" x14ac:dyDescent="0.25">
      <c r="A3" s="36"/>
      <c r="B3" s="36"/>
      <c r="C3" s="36"/>
    </row>
    <row r="4" spans="1:3" x14ac:dyDescent="0.25">
      <c r="A4" s="36"/>
      <c r="B4" s="36"/>
      <c r="C4" s="36"/>
    </row>
    <row r="5" spans="1:3" x14ac:dyDescent="0.25">
      <c r="A5" s="1"/>
      <c r="B5" s="1"/>
      <c r="C5" s="2"/>
    </row>
    <row r="6" spans="1:3" x14ac:dyDescent="0.25">
      <c r="A6" s="23" t="s">
        <v>0</v>
      </c>
      <c r="B6" s="23" t="s">
        <v>1</v>
      </c>
      <c r="C6" s="24" t="s">
        <v>2</v>
      </c>
    </row>
    <row r="7" spans="1:3" x14ac:dyDescent="0.25">
      <c r="A7" s="5"/>
      <c r="B7" s="5"/>
      <c r="C7" s="4"/>
    </row>
    <row r="8" spans="1:3" x14ac:dyDescent="0.25">
      <c r="A8" s="6"/>
      <c r="B8" s="7"/>
      <c r="C8" s="8"/>
    </row>
    <row r="9" spans="1:3" x14ac:dyDescent="0.25">
      <c r="A9" s="9">
        <v>1</v>
      </c>
      <c r="B9" s="10" t="s">
        <v>3</v>
      </c>
      <c r="C9" s="8"/>
    </row>
    <row r="10" spans="1:3" x14ac:dyDescent="0.25">
      <c r="A10" s="11" t="s">
        <v>4</v>
      </c>
      <c r="B10" s="12" t="s">
        <v>5</v>
      </c>
      <c r="C10" s="13">
        <v>20</v>
      </c>
    </row>
    <row r="11" spans="1:3" x14ac:dyDescent="0.25">
      <c r="A11" s="11" t="s">
        <v>6</v>
      </c>
      <c r="B11" s="12" t="s">
        <v>7</v>
      </c>
      <c r="C11" s="13">
        <v>1.5</v>
      </c>
    </row>
    <row r="12" spans="1:3" x14ac:dyDescent="0.25">
      <c r="A12" s="11" t="s">
        <v>8</v>
      </c>
      <c r="B12" s="12" t="s">
        <v>9</v>
      </c>
      <c r="C12" s="13">
        <v>1</v>
      </c>
    </row>
    <row r="13" spans="1:3" x14ac:dyDescent="0.25">
      <c r="A13" s="11" t="s">
        <v>10</v>
      </c>
      <c r="B13" s="12" t="s">
        <v>11</v>
      </c>
      <c r="C13" s="13">
        <v>0.2</v>
      </c>
    </row>
    <row r="14" spans="1:3" x14ac:dyDescent="0.25">
      <c r="A14" s="11" t="s">
        <v>12</v>
      </c>
      <c r="B14" s="12" t="s">
        <v>13</v>
      </c>
      <c r="C14" s="13">
        <v>0.6</v>
      </c>
    </row>
    <row r="15" spans="1:3" x14ac:dyDescent="0.25">
      <c r="A15" s="11" t="s">
        <v>14</v>
      </c>
      <c r="B15" s="12" t="s">
        <v>15</v>
      </c>
      <c r="C15" s="13">
        <v>2.5</v>
      </c>
    </row>
    <row r="16" spans="1:3" x14ac:dyDescent="0.25">
      <c r="A16" s="11" t="s">
        <v>16</v>
      </c>
      <c r="B16" s="12" t="s">
        <v>17</v>
      </c>
      <c r="C16" s="13">
        <v>3</v>
      </c>
    </row>
    <row r="17" spans="1:3" x14ac:dyDescent="0.25">
      <c r="A17" s="11" t="s">
        <v>18</v>
      </c>
      <c r="B17" s="12" t="s">
        <v>19</v>
      </c>
      <c r="C17" s="13">
        <v>8</v>
      </c>
    </row>
    <row r="18" spans="1:3" x14ac:dyDescent="0.25">
      <c r="A18" s="11" t="s">
        <v>20</v>
      </c>
      <c r="B18" s="12" t="s">
        <v>21</v>
      </c>
      <c r="C18" s="14" t="s">
        <v>22</v>
      </c>
    </row>
    <row r="19" spans="1:3" x14ac:dyDescent="0.25">
      <c r="A19" s="9"/>
      <c r="B19" s="15" t="s">
        <v>23</v>
      </c>
      <c r="C19" s="8">
        <f>SUM(C10:C18)</f>
        <v>36.799999999999997</v>
      </c>
    </row>
    <row r="20" spans="1:3" x14ac:dyDescent="0.25">
      <c r="A20" s="16"/>
      <c r="B20" s="10"/>
      <c r="C20" s="17"/>
    </row>
    <row r="21" spans="1:3" x14ac:dyDescent="0.25">
      <c r="A21" s="9"/>
      <c r="B21" s="10" t="s">
        <v>24</v>
      </c>
      <c r="C21" s="8"/>
    </row>
    <row r="22" spans="1:3" x14ac:dyDescent="0.25">
      <c r="A22" s="11" t="s">
        <v>25</v>
      </c>
      <c r="B22" s="12" t="s">
        <v>26</v>
      </c>
      <c r="C22" s="13">
        <v>17.940000000000001</v>
      </c>
    </row>
    <row r="23" spans="1:3" x14ac:dyDescent="0.25">
      <c r="A23" s="11" t="s">
        <v>27</v>
      </c>
      <c r="B23" s="12" t="s">
        <v>28</v>
      </c>
      <c r="C23" s="13">
        <v>4.25</v>
      </c>
    </row>
    <row r="24" spans="1:3" x14ac:dyDescent="0.25">
      <c r="A24" s="11" t="s">
        <v>29</v>
      </c>
      <c r="B24" s="12" t="s">
        <v>30</v>
      </c>
      <c r="C24" s="13">
        <v>0.92</v>
      </c>
    </row>
    <row r="25" spans="1:3" x14ac:dyDescent="0.25">
      <c r="A25" s="11" t="s">
        <v>31</v>
      </c>
      <c r="B25" s="12" t="s">
        <v>32</v>
      </c>
      <c r="C25" s="13">
        <v>10.81</v>
      </c>
    </row>
    <row r="26" spans="1:3" x14ac:dyDescent="0.25">
      <c r="A26" s="11" t="s">
        <v>33</v>
      </c>
      <c r="B26" s="12" t="s">
        <v>34</v>
      </c>
      <c r="C26" s="13">
        <v>7.0000000000000007E-2</v>
      </c>
    </row>
    <row r="27" spans="1:3" x14ac:dyDescent="0.25">
      <c r="A27" s="11" t="s">
        <v>35</v>
      </c>
      <c r="B27" s="12" t="s">
        <v>36</v>
      </c>
      <c r="C27" s="13">
        <v>0.72</v>
      </c>
    </row>
    <row r="28" spans="1:3" x14ac:dyDescent="0.25">
      <c r="A28" s="11" t="s">
        <v>37</v>
      </c>
      <c r="B28" s="12" t="s">
        <v>38</v>
      </c>
      <c r="C28" s="13">
        <v>1.53</v>
      </c>
    </row>
    <row r="29" spans="1:3" x14ac:dyDescent="0.25">
      <c r="A29" s="11" t="s">
        <v>39</v>
      </c>
      <c r="B29" s="12" t="s">
        <v>40</v>
      </c>
      <c r="C29" s="13">
        <v>0.11</v>
      </c>
    </row>
    <row r="30" spans="1:3" x14ac:dyDescent="0.25">
      <c r="A30" s="11" t="s">
        <v>41</v>
      </c>
      <c r="B30" s="12" t="s">
        <v>42</v>
      </c>
      <c r="C30" s="13">
        <v>8.11</v>
      </c>
    </row>
    <row r="31" spans="1:3" x14ac:dyDescent="0.25">
      <c r="A31" s="11" t="s">
        <v>43</v>
      </c>
      <c r="B31" s="12" t="s">
        <v>44</v>
      </c>
      <c r="C31" s="13">
        <v>0.03</v>
      </c>
    </row>
    <row r="32" spans="1:3" x14ac:dyDescent="0.25">
      <c r="A32" s="16"/>
      <c r="B32" s="15" t="s">
        <v>23</v>
      </c>
      <c r="C32" s="8">
        <f>SUM(C22:C31)</f>
        <v>44.49</v>
      </c>
    </row>
    <row r="33" spans="1:3" x14ac:dyDescent="0.25">
      <c r="A33" s="9"/>
      <c r="B33" s="18"/>
      <c r="C33" s="8"/>
    </row>
    <row r="34" spans="1:3" x14ac:dyDescent="0.25">
      <c r="A34" s="16"/>
      <c r="B34" s="10" t="s">
        <v>45</v>
      </c>
      <c r="C34" s="17"/>
    </row>
    <row r="35" spans="1:3" x14ac:dyDescent="0.25">
      <c r="A35" s="11" t="s">
        <v>46</v>
      </c>
      <c r="B35" s="12" t="s">
        <v>47</v>
      </c>
      <c r="C35" s="13">
        <v>4.72</v>
      </c>
    </row>
    <row r="36" spans="1:3" x14ac:dyDescent="0.25">
      <c r="A36" s="11" t="s">
        <v>48</v>
      </c>
      <c r="B36" s="12" t="s">
        <v>49</v>
      </c>
      <c r="C36" s="13">
        <v>0.11</v>
      </c>
    </row>
    <row r="37" spans="1:3" x14ac:dyDescent="0.25">
      <c r="A37" s="11" t="s">
        <v>50</v>
      </c>
      <c r="B37" s="12" t="s">
        <v>51</v>
      </c>
      <c r="C37" s="13">
        <v>4.7699999999999996</v>
      </c>
    </row>
    <row r="38" spans="1:3" x14ac:dyDescent="0.25">
      <c r="A38" s="11" t="s">
        <v>52</v>
      </c>
      <c r="B38" s="12" t="s">
        <v>53</v>
      </c>
      <c r="C38" s="13">
        <v>4.58</v>
      </c>
    </row>
    <row r="39" spans="1:3" x14ac:dyDescent="0.25">
      <c r="A39" s="11" t="s">
        <v>54</v>
      </c>
      <c r="B39" s="12" t="s">
        <v>55</v>
      </c>
      <c r="C39" s="13">
        <v>0.4</v>
      </c>
    </row>
    <row r="40" spans="1:3" x14ac:dyDescent="0.25">
      <c r="A40" s="16"/>
      <c r="B40" s="15" t="s">
        <v>23</v>
      </c>
      <c r="C40" s="8">
        <f>SUM(C35:C39)</f>
        <v>14.58</v>
      </c>
    </row>
    <row r="41" spans="1:3" x14ac:dyDescent="0.25">
      <c r="A41" s="9"/>
      <c r="B41" s="10"/>
      <c r="C41" s="17"/>
    </row>
    <row r="42" spans="1:3" x14ac:dyDescent="0.25">
      <c r="A42" s="16"/>
      <c r="B42" s="18" t="s">
        <v>56</v>
      </c>
      <c r="C42" s="8"/>
    </row>
    <row r="43" spans="1:3" x14ac:dyDescent="0.25">
      <c r="A43" s="11" t="s">
        <v>57</v>
      </c>
      <c r="B43" s="12" t="s">
        <v>58</v>
      </c>
      <c r="C43" s="13">
        <v>16.37</v>
      </c>
    </row>
    <row r="44" spans="1:3" ht="27" x14ac:dyDescent="0.25">
      <c r="A44" s="37" t="s">
        <v>59</v>
      </c>
      <c r="B44" s="12" t="s">
        <v>60</v>
      </c>
      <c r="C44" s="38">
        <v>0.42</v>
      </c>
    </row>
    <row r="45" spans="1:3" x14ac:dyDescent="0.25">
      <c r="A45" s="37"/>
      <c r="B45" s="12" t="s">
        <v>61</v>
      </c>
      <c r="C45" s="38"/>
    </row>
    <row r="46" spans="1:3" x14ac:dyDescent="0.25">
      <c r="A46" s="16"/>
      <c r="B46" s="15" t="s">
        <v>23</v>
      </c>
      <c r="C46" s="8">
        <f>SUM(C41:C45)</f>
        <v>16.790000000000003</v>
      </c>
    </row>
    <row r="47" spans="1:3" x14ac:dyDescent="0.25">
      <c r="A47" s="9"/>
      <c r="B47" s="10"/>
      <c r="C47" s="17"/>
    </row>
    <row r="48" spans="1:3" x14ac:dyDescent="0.25">
      <c r="A48" s="16"/>
      <c r="B48" s="10"/>
      <c r="C48" s="17"/>
    </row>
    <row r="49" spans="1:3" x14ac:dyDescent="0.25">
      <c r="A49" s="19"/>
      <c r="B49" s="20"/>
      <c r="C49" s="21"/>
    </row>
    <row r="50" spans="1:3" x14ac:dyDescent="0.25">
      <c r="A50" s="33" t="s">
        <v>62</v>
      </c>
      <c r="B50" s="33"/>
      <c r="C50" s="22">
        <f>SUM(C46,C40,C32,C19)</f>
        <v>112.66000000000001</v>
      </c>
    </row>
  </sheetData>
  <mergeCells count="7">
    <mergeCell ref="A50:B50"/>
    <mergeCell ref="A1:C1"/>
    <mergeCell ref="A2:C2"/>
    <mergeCell ref="A3:C3"/>
    <mergeCell ref="A4:C4"/>
    <mergeCell ref="A44:A45"/>
    <mergeCell ref="C44:C4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H19" sqref="H19"/>
    </sheetView>
  </sheetViews>
  <sheetFormatPr defaultRowHeight="15" x14ac:dyDescent="0.25"/>
  <cols>
    <col min="2" max="2" width="35.7109375" customWidth="1"/>
    <col min="3" max="3" width="22.140625" customWidth="1"/>
  </cols>
  <sheetData>
    <row r="1" spans="1:3" ht="42.75" customHeight="1" x14ac:dyDescent="0.25">
      <c r="A1" s="34" t="s">
        <v>65</v>
      </c>
      <c r="B1" s="34"/>
      <c r="C1" s="34"/>
    </row>
    <row r="2" spans="1:3" ht="36.75" customHeight="1" x14ac:dyDescent="0.25">
      <c r="A2" s="35" t="s">
        <v>66</v>
      </c>
      <c r="B2" s="35"/>
      <c r="C2" s="35"/>
    </row>
    <row r="3" spans="1:3" x14ac:dyDescent="0.25">
      <c r="A3" s="39" t="s">
        <v>67</v>
      </c>
      <c r="B3" s="39"/>
      <c r="C3" s="39"/>
    </row>
    <row r="4" spans="1:3" ht="38.25" customHeight="1" x14ac:dyDescent="0.25">
      <c r="A4" s="36" t="s">
        <v>68</v>
      </c>
      <c r="B4" s="36"/>
      <c r="C4" s="36"/>
    </row>
    <row r="5" spans="1:3" x14ac:dyDescent="0.25">
      <c r="A5" s="1"/>
      <c r="B5" s="1"/>
      <c r="C5" s="2"/>
    </row>
    <row r="6" spans="1:3" x14ac:dyDescent="0.25">
      <c r="A6" s="3" t="s">
        <v>0</v>
      </c>
      <c r="B6" s="3" t="s">
        <v>1</v>
      </c>
      <c r="C6" s="4" t="s">
        <v>2</v>
      </c>
    </row>
    <row r="7" spans="1:3" x14ac:dyDescent="0.25">
      <c r="A7" s="6"/>
      <c r="B7" s="7"/>
      <c r="C7" s="25"/>
    </row>
    <row r="8" spans="1:3" ht="18" customHeight="1" x14ac:dyDescent="0.25">
      <c r="A8" s="9">
        <v>1</v>
      </c>
      <c r="B8" s="10" t="s">
        <v>69</v>
      </c>
      <c r="C8" s="25"/>
    </row>
    <row r="9" spans="1:3" x14ac:dyDescent="0.25">
      <c r="A9" s="11" t="s">
        <v>70</v>
      </c>
      <c r="B9" s="12" t="s">
        <v>71</v>
      </c>
      <c r="C9" s="26">
        <v>0.03</v>
      </c>
    </row>
    <row r="10" spans="1:3" x14ac:dyDescent="0.25">
      <c r="A10" s="9"/>
      <c r="B10" s="18"/>
      <c r="C10" s="25"/>
    </row>
    <row r="11" spans="1:3" ht="16.5" customHeight="1" x14ac:dyDescent="0.25">
      <c r="A11" s="16" t="s">
        <v>72</v>
      </c>
      <c r="B11" s="10" t="s">
        <v>73</v>
      </c>
      <c r="C11" s="27"/>
    </row>
    <row r="12" spans="1:3" x14ac:dyDescent="0.25">
      <c r="A12" s="11" t="s">
        <v>74</v>
      </c>
      <c r="B12" s="12" t="s">
        <v>75</v>
      </c>
      <c r="C12" s="26">
        <v>9.7000000000000003E-3</v>
      </c>
    </row>
    <row r="13" spans="1:3" ht="18.75" customHeight="1" x14ac:dyDescent="0.25">
      <c r="A13" s="11" t="s">
        <v>76</v>
      </c>
      <c r="B13" s="12" t="s">
        <v>77</v>
      </c>
      <c r="C13" s="26">
        <v>8.0000000000000002E-3</v>
      </c>
    </row>
    <row r="14" spans="1:3" ht="18.75" customHeight="1" x14ac:dyDescent="0.25">
      <c r="A14" s="11" t="s">
        <v>78</v>
      </c>
      <c r="B14" s="12" t="s">
        <v>79</v>
      </c>
      <c r="C14" s="26">
        <v>2.0999999999999999E-3</v>
      </c>
    </row>
    <row r="15" spans="1:3" x14ac:dyDescent="0.25">
      <c r="A15" s="16"/>
      <c r="B15" s="10"/>
      <c r="C15" s="27"/>
    </row>
    <row r="16" spans="1:3" ht="17.25" customHeight="1" x14ac:dyDescent="0.25">
      <c r="A16" s="9">
        <v>3</v>
      </c>
      <c r="B16" s="18" t="s">
        <v>80</v>
      </c>
      <c r="C16" s="25"/>
    </row>
    <row r="17" spans="1:3" ht="27" x14ac:dyDescent="0.25">
      <c r="A17" s="11" t="s">
        <v>81</v>
      </c>
      <c r="B17" s="12" t="s">
        <v>82</v>
      </c>
      <c r="C17" s="26">
        <v>5.8999999999999999E-3</v>
      </c>
    </row>
    <row r="18" spans="1:3" x14ac:dyDescent="0.25">
      <c r="A18" s="9"/>
      <c r="B18" s="18"/>
      <c r="C18" s="25"/>
    </row>
    <row r="19" spans="1:3" ht="17.25" customHeight="1" x14ac:dyDescent="0.25">
      <c r="A19" s="16" t="s">
        <v>83</v>
      </c>
      <c r="B19" s="10" t="s">
        <v>84</v>
      </c>
      <c r="C19" s="27"/>
    </row>
    <row r="20" spans="1:3" x14ac:dyDescent="0.25">
      <c r="A20" s="11" t="s">
        <v>85</v>
      </c>
      <c r="B20" s="12" t="s">
        <v>86</v>
      </c>
      <c r="C20" s="28">
        <v>6.1600000000000002E-2</v>
      </c>
    </row>
    <row r="21" spans="1:3" x14ac:dyDescent="0.25">
      <c r="A21" s="16"/>
      <c r="B21" s="10"/>
      <c r="C21" s="29"/>
    </row>
    <row r="22" spans="1:3" ht="21.75" customHeight="1" x14ac:dyDescent="0.25">
      <c r="A22" s="9">
        <v>5</v>
      </c>
      <c r="B22" s="18" t="s">
        <v>87</v>
      </c>
      <c r="C22" s="25"/>
    </row>
    <row r="23" spans="1:3" x14ac:dyDescent="0.25">
      <c r="A23" s="11" t="s">
        <v>88</v>
      </c>
      <c r="B23" s="12" t="s">
        <v>89</v>
      </c>
      <c r="C23" s="26">
        <v>0.02</v>
      </c>
    </row>
    <row r="24" spans="1:3" x14ac:dyDescent="0.25">
      <c r="A24" s="11" t="s">
        <v>90</v>
      </c>
      <c r="B24" s="12" t="s">
        <v>91</v>
      </c>
      <c r="C24" s="26">
        <v>6.4999999999999997E-3</v>
      </c>
    </row>
    <row r="25" spans="1:3" x14ac:dyDescent="0.25">
      <c r="A25" s="11" t="s">
        <v>92</v>
      </c>
      <c r="B25" s="12" t="s">
        <v>93</v>
      </c>
      <c r="C25" s="26">
        <v>0.03</v>
      </c>
    </row>
    <row r="26" spans="1:3" x14ac:dyDescent="0.25">
      <c r="A26" s="11"/>
      <c r="B26" s="12"/>
      <c r="C26" s="26"/>
    </row>
    <row r="27" spans="1:3" x14ac:dyDescent="0.25">
      <c r="A27" s="16"/>
      <c r="B27" s="10"/>
      <c r="C27" s="27"/>
    </row>
    <row r="28" spans="1:3" x14ac:dyDescent="0.25">
      <c r="A28" s="9"/>
      <c r="B28" s="10" t="s">
        <v>94</v>
      </c>
      <c r="C28" s="27"/>
    </row>
    <row r="29" spans="1:3" x14ac:dyDescent="0.25">
      <c r="A29" s="16"/>
      <c r="B29" s="18" t="s">
        <v>95</v>
      </c>
      <c r="C29" s="25">
        <f>1+C9+C12+C13+C14</f>
        <v>1.0498000000000001</v>
      </c>
    </row>
    <row r="30" spans="1:3" x14ac:dyDescent="0.25">
      <c r="A30" s="9"/>
      <c r="B30" s="10" t="s">
        <v>96</v>
      </c>
      <c r="C30" s="27">
        <f>1+C17</f>
        <v>1.0059</v>
      </c>
    </row>
    <row r="31" spans="1:3" x14ac:dyDescent="0.25">
      <c r="A31" s="16"/>
      <c r="B31" s="18" t="s">
        <v>97</v>
      </c>
      <c r="C31" s="25">
        <f>1+C20</f>
        <v>1.0616000000000001</v>
      </c>
    </row>
    <row r="32" spans="1:3" ht="20.25" customHeight="1" x14ac:dyDescent="0.25">
      <c r="A32" s="9"/>
      <c r="B32" s="10" t="s">
        <v>98</v>
      </c>
      <c r="C32" s="27">
        <f>C29*C30*C31</f>
        <v>1.1210430393120001</v>
      </c>
    </row>
    <row r="33" spans="1:3" x14ac:dyDescent="0.25">
      <c r="A33" s="16"/>
      <c r="B33" s="18" t="s">
        <v>99</v>
      </c>
      <c r="C33" s="25">
        <f>1-C23-C24-C25-C26</f>
        <v>0.94350000000000001</v>
      </c>
    </row>
    <row r="34" spans="1:3" ht="21.75" customHeight="1" x14ac:dyDescent="0.25">
      <c r="A34" s="9"/>
      <c r="B34" s="10" t="s">
        <v>100</v>
      </c>
      <c r="C34" s="27">
        <f>(C32/C33-1)</f>
        <v>0.18817492242925282</v>
      </c>
    </row>
    <row r="35" spans="1:3" x14ac:dyDescent="0.25">
      <c r="A35" s="16"/>
      <c r="B35" s="10"/>
      <c r="C35" s="27"/>
    </row>
    <row r="36" spans="1:3" x14ac:dyDescent="0.25">
      <c r="A36" s="19"/>
      <c r="B36" s="20"/>
      <c r="C36" s="30"/>
    </row>
    <row r="37" spans="1:3" x14ac:dyDescent="0.25">
      <c r="A37" s="33" t="s">
        <v>101</v>
      </c>
      <c r="B37" s="33"/>
      <c r="C37" s="31">
        <f>(C34*100)/100</f>
        <v>0.18817492242925282</v>
      </c>
    </row>
    <row r="38" spans="1:3" x14ac:dyDescent="0.25">
      <c r="A38" s="6"/>
      <c r="B38" s="6" t="s">
        <v>102</v>
      </c>
      <c r="C38" s="32">
        <v>18.82</v>
      </c>
    </row>
  </sheetData>
  <mergeCells count="5">
    <mergeCell ref="A1:C1"/>
    <mergeCell ref="A2:C2"/>
    <mergeCell ref="A3:C3"/>
    <mergeCell ref="A4:C4"/>
    <mergeCell ref="A37:B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Encargos Sociais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2025-04-08T16:40:44Z</dcterms:created>
  <dcterms:modified xsi:type="dcterms:W3CDTF">2025-04-16T14:45:14Z</dcterms:modified>
</cp:coreProperties>
</file>