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Quant Geral1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<sst xmlns="http://schemas.openxmlformats.org/spreadsheetml/2006/main" count="76" uniqueCount="68">
  <si>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m²</t>
  </si>
  <si>
    <t>m</t>
  </si>
  <si>
    <t>m³</t>
  </si>
  <si>
    <t>DISCRIMINAÇÃO</t>
  </si>
  <si>
    <t>UNID.</t>
  </si>
  <si>
    <t>1.</t>
  </si>
  <si>
    <t>MATERIAL</t>
  </si>
  <si>
    <t>LOCAL</t>
  </si>
  <si>
    <t>REJUNTAMENTO E COMPACTAÇÃO</t>
  </si>
  <si>
    <t>4.1</t>
  </si>
  <si>
    <t>m³ x Km</t>
  </si>
  <si>
    <t>4.2</t>
  </si>
  <si>
    <t>SERVIÇOS PRELIMINARES</t>
  </si>
  <si>
    <t>QUANTIDADE</t>
  </si>
  <si>
    <t>3.1</t>
  </si>
  <si>
    <t>4.</t>
  </si>
  <si>
    <t>PREFEITO MUNICIPAL</t>
  </si>
  <si>
    <t>4.3</t>
  </si>
  <si>
    <t xml:space="preserve">Compactação </t>
  </si>
  <si>
    <t>OBRA</t>
  </si>
  <si>
    <t>ITEM/SINAPI</t>
  </si>
  <si>
    <t>TOTAL SERVIÇOS PRELIMINARES</t>
  </si>
  <si>
    <t>TOTAL</t>
  </si>
  <si>
    <t>TOTAL ASSENTAMENTO MEIO-FIO</t>
  </si>
  <si>
    <t>TOTAL PAVIMENTAÇÃO POLIÉDRICA</t>
  </si>
  <si>
    <t>PAVIMENTAÇÃO POLIÉDRICA</t>
  </si>
  <si>
    <t>TOTAL REJUNTAMENTO E COMPACTAÇÃO</t>
  </si>
  <si>
    <t>UNITÁRIO</t>
  </si>
  <si>
    <t>MUNICÍPIO</t>
  </si>
  <si>
    <t>ORÇAMENTO DISCRIMINADO - Pavimentação Poliédrica</t>
  </si>
  <si>
    <t>3.</t>
  </si>
  <si>
    <t>Composição00002</t>
  </si>
  <si>
    <t>Composição00003</t>
  </si>
  <si>
    <t>Composição00004</t>
  </si>
  <si>
    <t>ASSENTAMENTO MEIO-FIO COM CONTENÇÃO</t>
  </si>
  <si>
    <t>BDI= 28,00%</t>
  </si>
  <si>
    <t>RENATO CASAGRANDE</t>
  </si>
  <si>
    <t>2.</t>
  </si>
  <si>
    <t>2.1</t>
  </si>
  <si>
    <t>3.2</t>
  </si>
  <si>
    <t>3.3</t>
  </si>
  <si>
    <t>Locação de Pavimentação. AF_10/2018</t>
  </si>
  <si>
    <t>Composição'00001</t>
  </si>
  <si>
    <t>Composição00005</t>
  </si>
  <si>
    <t>Colchão de argila com espalhamento manual</t>
  </si>
  <si>
    <t>MÃO DE OBRA</t>
  </si>
  <si>
    <t xml:space="preserve">PREÇO UNITÁRIO com BDI </t>
  </si>
  <si>
    <t>PREÇO MATERIAL</t>
  </si>
  <si>
    <t>PREÇO MÃO DE OBRA</t>
  </si>
  <si>
    <t xml:space="preserve">PREÇO TOTAL </t>
  </si>
  <si>
    <t>Execução de pavimento em pedras poliédricas de basalto irregular</t>
  </si>
  <si>
    <t xml:space="preserve">TOTAL PROLONGAMENTO DA RODOVIA FREDERICO COSTA BEBER  </t>
  </si>
  <si>
    <t>1.2</t>
  </si>
  <si>
    <t>Assentamento de guia(meio-fio) em trecho reto, confeccionada em concreto pré-fabricado, dimensões 100x12x30cm para uso viário,sem rejunte, incluso escavação, reaterro e transporte</t>
  </si>
  <si>
    <t>Transporte com caminhão basculante de 6m³ - rodovia pavimentada, com DMT excedente a 30Km - (DMT 40 Km)</t>
  </si>
  <si>
    <t>Rejuntamento da pavimentação poliédrica com  pó de pedra (e=2cm)</t>
  </si>
  <si>
    <t>Custo Unitário SINAPI sem BDI</t>
  </si>
  <si>
    <t>BDI     %</t>
  </si>
  <si>
    <t>'''''''''''''''''''''''''''''''''''''''''''''''''''''''''''''''''''''''</t>
  </si>
  <si>
    <t>DANIELA FREDDO</t>
  </si>
  <si>
    <t>ENG CIVIL CREA RS 117081</t>
  </si>
  <si>
    <t>PAVIMENTAÇÃO POLIÉDRICA - Revestimento com pedras irregulares</t>
  </si>
  <si>
    <t xml:space="preserve">RODOVIA FREDERICO COSTA BEBER - Ligando a cidade de Bozanoo ao Distrito de Santa Lúcia </t>
  </si>
  <si>
    <t xml:space="preserve">                                                                             Data Base: Janeiro/2023 - (Desonerado)</t>
  </si>
  <si>
    <t xml:space="preserve">    Encargos Sociais: 46,12% (mensalista)</t>
  </si>
  <si>
    <r>
      <t xml:space="preserve">BOZANO/RS                      </t>
    </r>
    <r>
      <rPr>
        <b/>
        <sz val="9"/>
        <rFont val="Century Gothic"/>
        <family val="2"/>
      </rPr>
      <t xml:space="preserve">   AREA</t>
    </r>
    <r>
      <rPr>
        <sz val="9"/>
        <rFont val="Century Gothic"/>
        <family val="2"/>
      </rPr>
      <t xml:space="preserve"> = 1.620,00M²</t>
    </r>
  </si>
  <si>
    <r>
      <t xml:space="preserve">                 </t>
    </r>
    <r>
      <rPr>
        <b/>
        <sz val="9"/>
        <rFont val="Century Gothic"/>
        <family val="2"/>
      </rPr>
      <t xml:space="preserve"> COMPRIMENTO</t>
    </r>
    <r>
      <rPr>
        <sz val="9"/>
        <rFont val="Century Gothic"/>
        <family val="2"/>
      </rPr>
      <t xml:space="preserve">= 270,00m     </t>
    </r>
    <r>
      <rPr>
        <b/>
        <sz val="9"/>
        <rFont val="Century Gothic"/>
        <family val="2"/>
      </rPr>
      <t>LARGURA</t>
    </r>
    <r>
      <rPr>
        <sz val="9"/>
        <rFont val="Century Gothic"/>
        <family val="2"/>
      </rPr>
      <t xml:space="preserve">= 6,00m   </t>
    </r>
  </si>
  <si>
    <t>BOZANO, 17 de MARÇO de 2023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</si>
</sst>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&quot;R$&quot;\ * #,##0.0_-;\-&quot;R$&quot;\ * #,##0.0_-;_-&quot;R$&quot;\ * &quot;-&quot;??_-;_-@_-"/>
    <numFmt numFmtId="173" formatCode="_-&quot;R$&quot;\ * #,##0.000_-;\-&quot;R$&quot;\ * #,##0.000_-;_-&quot;R$&quot;\ * &quot;-&quot;??_-;_-@_-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&quot;R$ &quot;#,##0.00"/>
    <numFmt numFmtId="177" formatCode="_-&quot;R$&quot;\ * #,##0.000000_-;\-&quot;R$&quot;\ * #,##0.000000_-;_-&quot;R$&quot;\ * &quot;-&quot;??_-;_-@_-"/>
    <numFmt numFmtId="178" formatCode="0.0"/>
    <numFmt numFmtId="179" formatCode="_(* #,##0.000_);_(* \(#,##0.000\);_(* &quot;-&quot;???_);_(@_)"/>
    <numFmt numFmtId="180" formatCode="0.00000"/>
    <numFmt numFmtId="181" formatCode="0.0000"/>
    <numFmt numFmtId="182" formatCode="0.000"/>
    <numFmt numFmtId="183" formatCode="[$-416]dddd\,\ d&quot; de &quot;mmmm&quot; de &quot;yyyy"/>
    <numFmt numFmtId="184" formatCode="#,##0.00_ ;\-#,##0.00\ "/>
    <numFmt numFmtId="185" formatCode="_-&quot;R$&quot;\ * #,##0.000_-;\-&quot;R$&quot;\ * #,##0.000_-;_-&quot;R$&quot;\ * &quot;-&quot;???_-;_-@_-"/>
    <numFmt numFmtId="186" formatCode="&quot;R$&quot;\ #,##0.00"/>
    <numFmt numFmtId="187" formatCode="#,##0.00;[Red]#,##0.00"/>
    <numFmt numFmtId="188" formatCode="_-[$R$-416]\ * #,##0.00_-;\-[$R$-416]\ * #,##0.00_-;_-[$R$-416]\ * &quot;-&quot;??_-;_-@_-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vertical="center"/>
    </xf>
    <xf numFmtId="4" fontId="2" fillId="0" borderId="0" xfId="0" applyNumberFormat="1" applyFont="1" applyAlignment="1">
      <alignment/>
    </xf>
    <xf numFmtId="0" fontId="6" fillId="33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43" fontId="5" fillId="34" borderId="10" xfId="6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33" borderId="0" xfId="0" applyFont="1" applyFill="1" applyBorder="1" applyAlignment="1">
      <alignment/>
    </xf>
    <xf numFmtId="0" fontId="8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43" fontId="6" fillId="0" borderId="14" xfId="60" applyFont="1" applyBorder="1" applyAlignment="1">
      <alignment vertic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11" xfId="0" applyFont="1" applyBorder="1" applyAlignment="1">
      <alignment vertical="center"/>
    </xf>
    <xf numFmtId="44" fontId="6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0" fontId="8" fillId="34" borderId="16" xfId="0" applyFont="1" applyFill="1" applyBorder="1" applyAlignment="1">
      <alignment horizontal="center" vertical="center"/>
    </xf>
    <xf numFmtId="186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4" fontId="8" fillId="33" borderId="0" xfId="45" applyFont="1" applyFill="1" applyBorder="1" applyAlignment="1">
      <alignment horizontal="center" vertical="center"/>
    </xf>
    <xf numFmtId="176" fontId="8" fillId="33" borderId="0" xfId="6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6" fontId="6" fillId="2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6" fontId="6" fillId="2" borderId="10" xfId="45" applyNumberFormat="1" applyFont="1" applyFill="1" applyBorder="1" applyAlignment="1">
      <alignment horizontal="center" vertical="center"/>
    </xf>
    <xf numFmtId="2" fontId="6" fillId="0" borderId="10" xfId="45" applyNumberFormat="1" applyFont="1" applyBorder="1" applyAlignment="1" quotePrefix="1">
      <alignment horizontal="center" vertical="center"/>
    </xf>
    <xf numFmtId="186" fontId="6" fillId="35" borderId="10" xfId="0" applyNumberFormat="1" applyFont="1" applyFill="1" applyBorder="1" applyAlignment="1">
      <alignment horizontal="center" vertical="center"/>
    </xf>
    <xf numFmtId="44" fontId="6" fillId="0" borderId="10" xfId="45" applyNumberFormat="1" applyFont="1" applyBorder="1" applyAlignment="1">
      <alignment horizontal="center" vertical="center"/>
    </xf>
    <xf numFmtId="44" fontId="6" fillId="5" borderId="10" xfId="45" applyFont="1" applyFill="1" applyBorder="1" applyAlignment="1">
      <alignment horizontal="center" vertical="center"/>
    </xf>
    <xf numFmtId="44" fontId="6" fillId="0" borderId="10" xfId="45" applyFont="1" applyFill="1" applyBorder="1" applyAlignment="1">
      <alignment horizontal="center" vertical="center"/>
    </xf>
    <xf numFmtId="44" fontId="6" fillId="0" borderId="20" xfId="45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4" fontId="6" fillId="0" borderId="10" xfId="45" applyFont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186" fontId="6" fillId="2" borderId="10" xfId="0" applyNumberFormat="1" applyFont="1" applyFill="1" applyBorder="1" applyAlignment="1">
      <alignment horizontal="center" vertical="center" wrapText="1"/>
    </xf>
    <xf numFmtId="44" fontId="6" fillId="33" borderId="10" xfId="45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4" fontId="6" fillId="0" borderId="22" xfId="45" applyNumberFormat="1" applyFont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center" vertical="center"/>
    </xf>
    <xf numFmtId="186" fontId="8" fillId="33" borderId="22" xfId="45" applyNumberFormat="1" applyFont="1" applyFill="1" applyBorder="1" applyAlignment="1">
      <alignment horizontal="center" vertical="center"/>
    </xf>
    <xf numFmtId="44" fontId="8" fillId="33" borderId="16" xfId="45" applyFont="1" applyFill="1" applyBorder="1" applyAlignment="1">
      <alignment horizontal="center" vertical="center"/>
    </xf>
    <xf numFmtId="186" fontId="8" fillId="33" borderId="21" xfId="45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186" fontId="8" fillId="10" borderId="25" xfId="45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4" fontId="8" fillId="33" borderId="20" xfId="45" applyFont="1" applyFill="1" applyBorder="1" applyAlignment="1">
      <alignment horizontal="center" vertical="center"/>
    </xf>
    <xf numFmtId="186" fontId="8" fillId="33" borderId="20" xfId="45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0" fontId="8" fillId="6" borderId="21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44" fontId="6" fillId="33" borderId="0" xfId="45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44" fontId="6" fillId="33" borderId="0" xfId="45" applyFont="1" applyFill="1" applyBorder="1" applyAlignment="1" quotePrefix="1">
      <alignment horizontal="center" vertical="center"/>
    </xf>
    <xf numFmtId="186" fontId="8" fillId="33" borderId="0" xfId="0" applyNumberFormat="1" applyFont="1" applyFill="1" applyBorder="1" applyAlignment="1">
      <alignment horizontal="center"/>
    </xf>
    <xf numFmtId="186" fontId="8" fillId="33" borderId="0" xfId="45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187" fontId="6" fillId="33" borderId="0" xfId="0" applyNumberFormat="1" applyFont="1" applyFill="1" applyBorder="1" applyAlignment="1">
      <alignment horizontal="center" vertical="center"/>
    </xf>
    <xf numFmtId="186" fontId="6" fillId="33" borderId="0" xfId="0" applyNumberFormat="1" applyFont="1" applyFill="1" applyBorder="1" applyAlignment="1">
      <alignment horizontal="center" vertical="center"/>
    </xf>
    <xf numFmtId="186" fontId="6" fillId="33" borderId="0" xfId="45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2" fontId="6" fillId="33" borderId="0" xfId="45" applyNumberFormat="1" applyFont="1" applyFill="1" applyBorder="1" applyAlignment="1" quotePrefix="1">
      <alignment horizontal="center" vertical="center"/>
    </xf>
    <xf numFmtId="44" fontId="6" fillId="33" borderId="0" xfId="45" applyNumberFormat="1" applyFont="1" applyFill="1" applyBorder="1" applyAlignment="1">
      <alignment horizontal="center" vertical="center"/>
    </xf>
    <xf numFmtId="44" fontId="6" fillId="33" borderId="0" xfId="0" applyNumberFormat="1" applyFont="1" applyFill="1" applyBorder="1" applyAlignment="1">
      <alignment vertical="center"/>
    </xf>
    <xf numFmtId="44" fontId="6" fillId="33" borderId="0" xfId="0" applyNumberFormat="1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188" fontId="6" fillId="33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Border="1" applyAlignment="1">
      <alignment/>
    </xf>
    <xf numFmtId="186" fontId="2" fillId="33" borderId="0" xfId="0" applyNumberFormat="1" applyFont="1" applyFill="1" applyAlignment="1">
      <alignment/>
    </xf>
    <xf numFmtId="186" fontId="45" fillId="33" borderId="0" xfId="0" applyNumberFormat="1" applyFont="1" applyFill="1" applyAlignment="1">
      <alignment/>
    </xf>
    <xf numFmtId="2" fontId="8" fillId="33" borderId="0" xfId="60" applyNumberFormat="1" applyFont="1" applyFill="1" applyBorder="1" applyAlignment="1">
      <alignment horizontal="center"/>
    </xf>
    <xf numFmtId="2" fontId="6" fillId="33" borderId="0" xfId="60" applyNumberFormat="1" applyFont="1" applyFill="1" applyBorder="1" applyAlignment="1">
      <alignment horizontal="center"/>
    </xf>
    <xf numFmtId="0" fontId="6" fillId="33" borderId="10" xfId="0" applyFont="1" applyFill="1" applyBorder="1" applyAlignment="1" quotePrefix="1">
      <alignment horizontal="center" vertical="center" wrapText="1"/>
    </xf>
    <xf numFmtId="44" fontId="0" fillId="0" borderId="0" xfId="0" applyNumberFormat="1" applyAlignment="1">
      <alignment/>
    </xf>
    <xf numFmtId="44" fontId="9" fillId="0" borderId="0" xfId="0" applyNumberFormat="1" applyFont="1" applyAlignment="1">
      <alignment/>
    </xf>
    <xf numFmtId="186" fontId="0" fillId="0" borderId="0" xfId="0" applyNumberFormat="1" applyAlignment="1">
      <alignment/>
    </xf>
    <xf numFmtId="0" fontId="6" fillId="0" borderId="23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0" xfId="0" applyAlignment="1" quotePrefix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176" fontId="8" fillId="33" borderId="0" xfId="60" applyNumberFormat="1" applyFont="1" applyFill="1" applyBorder="1" applyAlignment="1">
      <alignment horizontal="center" vertical="center"/>
    </xf>
    <xf numFmtId="186" fontId="8" fillId="35" borderId="26" xfId="0" applyNumberFormat="1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76" fontId="8" fillId="10" borderId="26" xfId="60" applyNumberFormat="1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right" vertical="center"/>
    </xf>
    <xf numFmtId="0" fontId="8" fillId="35" borderId="28" xfId="0" applyFont="1" applyFill="1" applyBorder="1" applyAlignment="1">
      <alignment horizontal="right" vertical="center"/>
    </xf>
    <xf numFmtId="0" fontId="8" fillId="35" borderId="29" xfId="0" applyFont="1" applyFill="1" applyBorder="1" applyAlignment="1">
      <alignment horizontal="right" vertical="center"/>
    </xf>
    <xf numFmtId="186" fontId="8" fillId="33" borderId="21" xfId="0" applyNumberFormat="1" applyFont="1" applyFill="1" applyBorder="1" applyAlignment="1">
      <alignment horizontal="center" vertical="center"/>
    </xf>
    <xf numFmtId="186" fontId="8" fillId="33" borderId="22" xfId="0" applyNumberFormat="1" applyFont="1" applyFill="1" applyBorder="1" applyAlignment="1">
      <alignment horizontal="center" vertical="center"/>
    </xf>
    <xf numFmtId="186" fontId="8" fillId="33" borderId="21" xfId="45" applyNumberFormat="1" applyFont="1" applyFill="1" applyBorder="1" applyAlignment="1">
      <alignment horizontal="center" vertical="center"/>
    </xf>
    <xf numFmtId="186" fontId="8" fillId="33" borderId="22" xfId="45" applyNumberFormat="1" applyFont="1" applyFill="1" applyBorder="1" applyAlignment="1">
      <alignment horizontal="center" vertical="center"/>
    </xf>
    <xf numFmtId="186" fontId="8" fillId="33" borderId="24" xfId="45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186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0" fontId="8" fillId="33" borderId="22" xfId="0" applyFont="1" applyFill="1" applyBorder="1" applyAlignment="1">
      <alignment horizontal="right" vertical="center"/>
    </xf>
    <xf numFmtId="0" fontId="7" fillId="36" borderId="30" xfId="0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44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right" vertical="center"/>
    </xf>
    <xf numFmtId="2" fontId="8" fillId="33" borderId="24" xfId="0" applyNumberFormat="1" applyFont="1" applyFill="1" applyBorder="1" applyAlignment="1">
      <alignment horizontal="right" vertical="center"/>
    </xf>
    <xf numFmtId="2" fontId="8" fillId="33" borderId="22" xfId="0" applyNumberFormat="1" applyFont="1" applyFill="1" applyBorder="1" applyAlignment="1">
      <alignment horizontal="right" vertical="center"/>
    </xf>
    <xf numFmtId="0" fontId="8" fillId="6" borderId="18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left" vertical="center"/>
    </xf>
    <xf numFmtId="44" fontId="8" fillId="33" borderId="21" xfId="45" applyNumberFormat="1" applyFont="1" applyFill="1" applyBorder="1" applyAlignment="1">
      <alignment horizontal="center" vertical="center"/>
    </xf>
    <xf numFmtId="7" fontId="8" fillId="33" borderId="22" xfId="45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85" zoomScaleNormal="85" zoomScalePageLayoutView="0" workbookViewId="0" topLeftCell="A1">
      <selection activeCell="P25" sqref="P25"/>
    </sheetView>
  </sheetViews>
  <sheetFormatPr defaultColWidth="9.140625" defaultRowHeight="12.75"/>
  <cols>
    <col min="1" max="1" width="4.28125" style="1" customWidth="1"/>
    <col min="2" max="2" width="12.8515625" style="1" customWidth="1"/>
    <col min="3" max="3" width="45.00390625" style="1" customWidth="1"/>
    <col min="4" max="4" width="12.57421875" style="1" customWidth="1"/>
    <col min="5" max="5" width="8.57421875" style="1" customWidth="1"/>
    <col min="6" max="6" width="11.7109375" style="1" customWidth="1"/>
    <col min="7" max="7" width="7.28125" style="1" customWidth="1"/>
    <col min="8" max="8" width="11.00390625" style="1" customWidth="1"/>
    <col min="9" max="9" width="12.57421875" style="1" customWidth="1"/>
    <col min="10" max="10" width="17.00390625" style="1" customWidth="1"/>
    <col min="11" max="11" width="11.57421875" style="1" customWidth="1"/>
    <col min="12" max="12" width="14.00390625" style="1" customWidth="1"/>
    <col min="13" max="13" width="17.28125" style="1" customWidth="1"/>
    <col min="14" max="14" width="13.57421875" style="1" customWidth="1"/>
    <col min="15" max="15" width="12.140625" style="0" customWidth="1"/>
    <col min="16" max="16" width="14.8515625" style="0" customWidth="1"/>
    <col min="17" max="17" width="23.140625" style="0" customWidth="1"/>
  </cols>
  <sheetData>
    <row r="1" spans="1:13" ht="18.75" thickBot="1">
      <c r="A1" s="130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3" ht="14.25">
      <c r="A2" s="16" t="s">
        <v>19</v>
      </c>
      <c r="C2" s="17" t="s">
        <v>61</v>
      </c>
      <c r="D2" s="17"/>
      <c r="E2" s="18"/>
      <c r="F2" s="18"/>
      <c r="H2" s="23"/>
      <c r="I2" s="20"/>
      <c r="J2" s="22" t="s">
        <v>63</v>
      </c>
      <c r="K2" s="19"/>
      <c r="L2" s="19"/>
      <c r="M2" s="21"/>
    </row>
    <row r="3" spans="1:13" ht="14.25">
      <c r="A3" s="13" t="s">
        <v>7</v>
      </c>
      <c r="C3" s="4" t="s">
        <v>62</v>
      </c>
      <c r="D3" s="4"/>
      <c r="E3" s="3"/>
      <c r="F3" s="8"/>
      <c r="G3" s="24"/>
      <c r="H3" s="100"/>
      <c r="J3" s="8"/>
      <c r="K3" s="101" t="s">
        <v>64</v>
      </c>
      <c r="L3" s="6"/>
      <c r="M3" s="14"/>
    </row>
    <row r="4" spans="1:13" ht="15" thickBot="1">
      <c r="A4" s="25" t="s">
        <v>28</v>
      </c>
      <c r="C4" s="109" t="s">
        <v>65</v>
      </c>
      <c r="D4" s="109" t="s">
        <v>66</v>
      </c>
      <c r="E4" s="8"/>
      <c r="F4" s="15"/>
      <c r="G4" s="107"/>
      <c r="H4" s="107"/>
      <c r="J4" s="8"/>
      <c r="K4" s="8" t="s">
        <v>35</v>
      </c>
      <c r="M4" s="14"/>
    </row>
    <row r="5" spans="1:14" ht="25.5" customHeight="1">
      <c r="A5" s="141" t="s">
        <v>20</v>
      </c>
      <c r="B5" s="133"/>
      <c r="C5" s="133" t="s">
        <v>3</v>
      </c>
      <c r="D5" s="139" t="s">
        <v>13</v>
      </c>
      <c r="E5" s="133" t="s">
        <v>4</v>
      </c>
      <c r="F5" s="135" t="s">
        <v>56</v>
      </c>
      <c r="G5" s="135" t="s">
        <v>57</v>
      </c>
      <c r="H5" s="135" t="s">
        <v>46</v>
      </c>
      <c r="I5" s="133" t="s">
        <v>47</v>
      </c>
      <c r="J5" s="133"/>
      <c r="K5" s="133" t="s">
        <v>48</v>
      </c>
      <c r="L5" s="133"/>
      <c r="M5" s="137" t="s">
        <v>49</v>
      </c>
      <c r="N5" s="28"/>
    </row>
    <row r="6" spans="1:13" ht="28.5" customHeight="1">
      <c r="A6" s="142"/>
      <c r="B6" s="134"/>
      <c r="C6" s="134"/>
      <c r="D6" s="140"/>
      <c r="E6" s="134"/>
      <c r="F6" s="136"/>
      <c r="G6" s="136"/>
      <c r="H6" s="136"/>
      <c r="I6" s="10" t="s">
        <v>27</v>
      </c>
      <c r="J6" s="9" t="s">
        <v>22</v>
      </c>
      <c r="K6" s="10" t="s">
        <v>27</v>
      </c>
      <c r="L6" s="11" t="s">
        <v>22</v>
      </c>
      <c r="M6" s="138"/>
    </row>
    <row r="7" spans="1:13" ht="15" customHeight="1">
      <c r="A7" s="37" t="s">
        <v>5</v>
      </c>
      <c r="B7" s="38"/>
      <c r="C7" s="148" t="s">
        <v>12</v>
      </c>
      <c r="D7" s="149"/>
      <c r="E7" s="149"/>
      <c r="F7" s="149"/>
      <c r="G7" s="149"/>
      <c r="H7" s="149"/>
      <c r="I7" s="149"/>
      <c r="J7" s="149"/>
      <c r="K7" s="149"/>
      <c r="L7" s="149"/>
      <c r="M7" s="150"/>
    </row>
    <row r="8" spans="1:16" ht="18.75" customHeight="1">
      <c r="A8" s="106" t="s">
        <v>52</v>
      </c>
      <c r="B8" s="34">
        <v>99064</v>
      </c>
      <c r="C8" s="40" t="s">
        <v>41</v>
      </c>
      <c r="D8" s="71">
        <v>270</v>
      </c>
      <c r="E8" s="34" t="s">
        <v>1</v>
      </c>
      <c r="F8" s="41">
        <v>0.54</v>
      </c>
      <c r="G8" s="42">
        <v>28</v>
      </c>
      <c r="H8" s="43">
        <f>(F8*1.28)</f>
        <v>0.6912</v>
      </c>
      <c r="I8" s="44">
        <v>0.05</v>
      </c>
      <c r="J8" s="45">
        <f>I8*D8</f>
        <v>13.5</v>
      </c>
      <c r="K8" s="46">
        <v>0.64</v>
      </c>
      <c r="L8" s="45">
        <f>K8*D8</f>
        <v>172.8</v>
      </c>
      <c r="M8" s="47">
        <f>L8+J8</f>
        <v>186.3</v>
      </c>
      <c r="N8" s="28"/>
      <c r="O8" s="103">
        <f>K8+I8</f>
        <v>0.6900000000000001</v>
      </c>
      <c r="P8" s="104">
        <f>O8*D8</f>
        <v>186.3</v>
      </c>
    </row>
    <row r="9" spans="1:16" ht="14.25" customHeight="1">
      <c r="A9" s="145" t="s">
        <v>21</v>
      </c>
      <c r="B9" s="146"/>
      <c r="C9" s="146"/>
      <c r="D9" s="146"/>
      <c r="E9" s="146"/>
      <c r="F9" s="146"/>
      <c r="G9" s="146"/>
      <c r="H9" s="147"/>
      <c r="I9" s="152">
        <f>J8</f>
        <v>13.5</v>
      </c>
      <c r="J9" s="153"/>
      <c r="K9" s="121">
        <f>L8</f>
        <v>172.8</v>
      </c>
      <c r="L9" s="123"/>
      <c r="M9" s="73">
        <f>K9+I9</f>
        <v>186.3</v>
      </c>
      <c r="N9" s="28"/>
      <c r="O9" s="103"/>
      <c r="P9" s="103"/>
    </row>
    <row r="10" spans="1:16" ht="19.5" customHeight="1">
      <c r="A10" s="48" t="s">
        <v>37</v>
      </c>
      <c r="B10" s="49"/>
      <c r="C10" s="151" t="s">
        <v>34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50"/>
      <c r="N10" s="28"/>
      <c r="O10" s="103"/>
      <c r="P10" s="103"/>
    </row>
    <row r="11" spans="1:18" ht="68.25" customHeight="1">
      <c r="A11" s="39" t="s">
        <v>38</v>
      </c>
      <c r="B11" s="102" t="s">
        <v>42</v>
      </c>
      <c r="C11" s="36" t="s">
        <v>53</v>
      </c>
      <c r="D11" s="71">
        <v>540</v>
      </c>
      <c r="E11" s="34" t="s">
        <v>1</v>
      </c>
      <c r="F11" s="35">
        <v>47.4</v>
      </c>
      <c r="G11" s="42">
        <v>28</v>
      </c>
      <c r="H11" s="43">
        <f>(F11*1.28)</f>
        <v>60.672</v>
      </c>
      <c r="I11" s="51">
        <v>40.69</v>
      </c>
      <c r="J11" s="45">
        <f>I11*D11</f>
        <v>21972.6</v>
      </c>
      <c r="K11" s="46">
        <v>19.98</v>
      </c>
      <c r="L11" s="45">
        <f>K11*D11</f>
        <v>10789.2</v>
      </c>
      <c r="M11" s="47">
        <f>L11+J11</f>
        <v>32761.8</v>
      </c>
      <c r="N11" s="98"/>
      <c r="O11" s="103">
        <f aca="true" t="shared" si="0" ref="O11:O21">K11+I11</f>
        <v>60.67</v>
      </c>
      <c r="P11" s="104">
        <f>O11*D11</f>
        <v>32761.8</v>
      </c>
      <c r="R11" s="108" t="s">
        <v>58</v>
      </c>
    </row>
    <row r="12" spans="1:16" ht="15" customHeight="1">
      <c r="A12" s="127" t="s">
        <v>23</v>
      </c>
      <c r="B12" s="128"/>
      <c r="C12" s="128"/>
      <c r="D12" s="128"/>
      <c r="E12" s="128"/>
      <c r="F12" s="128"/>
      <c r="G12" s="128"/>
      <c r="H12" s="129"/>
      <c r="I12" s="119">
        <f>J11</f>
        <v>21972.6</v>
      </c>
      <c r="J12" s="120"/>
      <c r="K12" s="121">
        <f>L11</f>
        <v>10789.2</v>
      </c>
      <c r="L12" s="122"/>
      <c r="M12" s="73">
        <f>K12+I12</f>
        <v>32761.8</v>
      </c>
      <c r="N12" s="28"/>
      <c r="O12" s="103"/>
      <c r="P12" s="103"/>
    </row>
    <row r="13" spans="1:16" ht="19.5" customHeight="1">
      <c r="A13" s="48" t="s">
        <v>30</v>
      </c>
      <c r="B13" s="52"/>
      <c r="C13" s="76" t="s">
        <v>25</v>
      </c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28"/>
      <c r="O13" s="103"/>
      <c r="P13" s="103"/>
    </row>
    <row r="14" spans="1:16" ht="31.5" customHeight="1">
      <c r="A14" s="39" t="s">
        <v>14</v>
      </c>
      <c r="B14" s="50" t="s">
        <v>31</v>
      </c>
      <c r="C14" s="40" t="s">
        <v>50</v>
      </c>
      <c r="D14" s="71">
        <v>1620</v>
      </c>
      <c r="E14" s="34" t="s">
        <v>0</v>
      </c>
      <c r="F14" s="53">
        <v>27.11</v>
      </c>
      <c r="G14" s="42">
        <v>28</v>
      </c>
      <c r="H14" s="43">
        <f>(F14*1.28)</f>
        <v>34.7008</v>
      </c>
      <c r="I14" s="54">
        <v>20.43</v>
      </c>
      <c r="J14" s="45">
        <f>I14*D14</f>
        <v>33096.6</v>
      </c>
      <c r="K14" s="46">
        <v>14.27</v>
      </c>
      <c r="L14" s="45">
        <f>K14*D14</f>
        <v>23117.399999999998</v>
      </c>
      <c r="M14" s="47">
        <f>L14+J14</f>
        <v>56214</v>
      </c>
      <c r="N14" s="28"/>
      <c r="O14" s="103">
        <f t="shared" si="0"/>
        <v>34.7</v>
      </c>
      <c r="P14" s="103">
        <f aca="true" t="shared" si="1" ref="P14:P21">O14*D14</f>
        <v>56214.00000000001</v>
      </c>
    </row>
    <row r="15" spans="1:16" ht="42.75" customHeight="1">
      <c r="A15" s="39" t="s">
        <v>39</v>
      </c>
      <c r="B15" s="55">
        <v>97915</v>
      </c>
      <c r="C15" s="36" t="s">
        <v>54</v>
      </c>
      <c r="D15" s="71">
        <v>12960</v>
      </c>
      <c r="E15" s="34" t="s">
        <v>10</v>
      </c>
      <c r="F15" s="53">
        <v>1.09</v>
      </c>
      <c r="G15" s="42">
        <v>28</v>
      </c>
      <c r="H15" s="43">
        <f>(F15*1.28)</f>
        <v>1.3952000000000002</v>
      </c>
      <c r="I15" s="44">
        <v>1.22</v>
      </c>
      <c r="J15" s="45">
        <f>I15*D15</f>
        <v>15811.199999999999</v>
      </c>
      <c r="K15" s="46">
        <v>0.18</v>
      </c>
      <c r="L15" s="45">
        <f>K15*D15</f>
        <v>2332.7999999999997</v>
      </c>
      <c r="M15" s="47">
        <f>L15+J15</f>
        <v>18144</v>
      </c>
      <c r="N15" s="99"/>
      <c r="O15" s="103">
        <f t="shared" si="0"/>
        <v>1.4</v>
      </c>
      <c r="P15" s="103">
        <f t="shared" si="1"/>
        <v>18144</v>
      </c>
    </row>
    <row r="16" spans="1:16" ht="26.25" customHeight="1">
      <c r="A16" s="39" t="s">
        <v>40</v>
      </c>
      <c r="B16" s="50" t="s">
        <v>32</v>
      </c>
      <c r="C16" s="40" t="s">
        <v>44</v>
      </c>
      <c r="D16" s="71">
        <v>243</v>
      </c>
      <c r="E16" s="34" t="s">
        <v>2</v>
      </c>
      <c r="F16" s="53">
        <v>8.98</v>
      </c>
      <c r="G16" s="42">
        <v>28</v>
      </c>
      <c r="H16" s="43">
        <f>(F16*1.28)</f>
        <v>11.4944</v>
      </c>
      <c r="I16" s="44">
        <v>0</v>
      </c>
      <c r="J16" s="45">
        <f>I16*D16</f>
        <v>0</v>
      </c>
      <c r="K16" s="46">
        <v>11.49</v>
      </c>
      <c r="L16" s="45">
        <f>K16*D16</f>
        <v>2792.07</v>
      </c>
      <c r="M16" s="47">
        <f>L16+J16</f>
        <v>2792.07</v>
      </c>
      <c r="N16" s="28"/>
      <c r="O16" s="103">
        <f t="shared" si="0"/>
        <v>11.49</v>
      </c>
      <c r="P16" s="103">
        <f t="shared" si="1"/>
        <v>2792.07</v>
      </c>
    </row>
    <row r="17" spans="1:16" ht="19.5" customHeight="1">
      <c r="A17" s="127" t="s">
        <v>24</v>
      </c>
      <c r="B17" s="128"/>
      <c r="C17" s="128"/>
      <c r="D17" s="128"/>
      <c r="E17" s="128"/>
      <c r="F17" s="128"/>
      <c r="G17" s="128"/>
      <c r="H17" s="129"/>
      <c r="I17" s="119">
        <f>J14+J15+J16</f>
        <v>48907.799999999996</v>
      </c>
      <c r="J17" s="120"/>
      <c r="K17" s="121">
        <f>L14+L15+L16</f>
        <v>28242.269999999997</v>
      </c>
      <c r="L17" s="122"/>
      <c r="M17" s="72">
        <f>M16+M15+M14</f>
        <v>77150.07</v>
      </c>
      <c r="N17" s="28"/>
      <c r="O17" s="103"/>
      <c r="P17" s="104">
        <f>P16+P15+P14</f>
        <v>77150.07</v>
      </c>
    </row>
    <row r="18" spans="1:16" ht="21.75" customHeight="1">
      <c r="A18" s="48" t="s">
        <v>15</v>
      </c>
      <c r="B18" s="52"/>
      <c r="C18" s="76" t="s">
        <v>8</v>
      </c>
      <c r="D18" s="77"/>
      <c r="E18" s="77"/>
      <c r="F18" s="77"/>
      <c r="G18" s="77"/>
      <c r="H18" s="77"/>
      <c r="I18" s="77"/>
      <c r="J18" s="77"/>
      <c r="K18" s="77"/>
      <c r="L18" s="77"/>
      <c r="M18" s="78"/>
      <c r="N18" s="28"/>
      <c r="O18" s="103"/>
      <c r="P18" s="103"/>
    </row>
    <row r="19" spans="1:16" ht="27">
      <c r="A19" s="39" t="s">
        <v>9</v>
      </c>
      <c r="B19" s="50" t="s">
        <v>33</v>
      </c>
      <c r="C19" s="56" t="s">
        <v>55</v>
      </c>
      <c r="D19" s="71">
        <v>1620</v>
      </c>
      <c r="E19" s="57" t="s">
        <v>0</v>
      </c>
      <c r="F19" s="53">
        <v>2.85</v>
      </c>
      <c r="G19" s="42">
        <v>28</v>
      </c>
      <c r="H19" s="43">
        <f>(F19*1.28)</f>
        <v>3.648</v>
      </c>
      <c r="I19" s="44">
        <v>2.04</v>
      </c>
      <c r="J19" s="45">
        <f>I19*D19</f>
        <v>3304.8</v>
      </c>
      <c r="K19" s="46">
        <v>1.61</v>
      </c>
      <c r="L19" s="45">
        <f>K19*D19</f>
        <v>2608.2000000000003</v>
      </c>
      <c r="M19" s="47">
        <f>L19+J19</f>
        <v>5913</v>
      </c>
      <c r="N19" s="28"/>
      <c r="O19" s="103">
        <f t="shared" si="0"/>
        <v>3.6500000000000004</v>
      </c>
      <c r="P19" s="103">
        <f t="shared" si="1"/>
        <v>5913.000000000001</v>
      </c>
    </row>
    <row r="20" spans="1:16" ht="40.5">
      <c r="A20" s="39" t="s">
        <v>11</v>
      </c>
      <c r="B20" s="55">
        <v>97915</v>
      </c>
      <c r="C20" s="36" t="s">
        <v>54</v>
      </c>
      <c r="D20" s="71">
        <v>1296</v>
      </c>
      <c r="E20" s="34" t="s">
        <v>10</v>
      </c>
      <c r="F20" s="53">
        <v>1.09</v>
      </c>
      <c r="G20" s="42">
        <v>28</v>
      </c>
      <c r="H20" s="43">
        <f>(F20*1.28)</f>
        <v>1.3952000000000002</v>
      </c>
      <c r="I20" s="58">
        <v>1.22</v>
      </c>
      <c r="J20" s="45">
        <f>I20*D20</f>
        <v>1581.12</v>
      </c>
      <c r="K20" s="46">
        <v>0.18</v>
      </c>
      <c r="L20" s="45">
        <f>K20*D20</f>
        <v>233.28</v>
      </c>
      <c r="M20" s="47">
        <f>L20+J20</f>
        <v>1814.3999999999999</v>
      </c>
      <c r="N20" s="98"/>
      <c r="O20" s="103">
        <f t="shared" si="0"/>
        <v>1.4</v>
      </c>
      <c r="P20" s="103">
        <f t="shared" si="1"/>
        <v>1814.3999999999999</v>
      </c>
    </row>
    <row r="21" spans="1:16" ht="27">
      <c r="A21" s="39" t="s">
        <v>17</v>
      </c>
      <c r="B21" s="50" t="s">
        <v>43</v>
      </c>
      <c r="C21" s="40" t="s">
        <v>18</v>
      </c>
      <c r="D21" s="71">
        <v>1620</v>
      </c>
      <c r="E21" s="34" t="s">
        <v>0</v>
      </c>
      <c r="F21" s="53">
        <v>0.49</v>
      </c>
      <c r="G21" s="42">
        <v>28</v>
      </c>
      <c r="H21" s="43">
        <f>(F21*1.28)</f>
        <v>0.6272</v>
      </c>
      <c r="I21" s="44">
        <v>0.6</v>
      </c>
      <c r="J21" s="45">
        <f>I21*D21</f>
        <v>972</v>
      </c>
      <c r="K21" s="46">
        <v>0.03</v>
      </c>
      <c r="L21" s="45">
        <f>K21*D21</f>
        <v>48.6</v>
      </c>
      <c r="M21" s="47">
        <f>L21+J21</f>
        <v>1020.6</v>
      </c>
      <c r="N21" s="28"/>
      <c r="O21" s="103">
        <f t="shared" si="0"/>
        <v>0.63</v>
      </c>
      <c r="P21" s="103">
        <f t="shared" si="1"/>
        <v>1020.6</v>
      </c>
    </row>
    <row r="22" spans="1:16" ht="28.5" customHeight="1">
      <c r="A22" s="74"/>
      <c r="B22" s="75"/>
      <c r="F22" s="75"/>
      <c r="G22" s="75"/>
      <c r="H22" s="75" t="s">
        <v>26</v>
      </c>
      <c r="I22" s="119">
        <f>J21+J20+J19</f>
        <v>5857.92</v>
      </c>
      <c r="J22" s="120"/>
      <c r="K22" s="121">
        <f>L21+L20+L19</f>
        <v>2890.0800000000004</v>
      </c>
      <c r="L22" s="122"/>
      <c r="M22" s="72">
        <f>M21+M20+M19</f>
        <v>8748</v>
      </c>
      <c r="N22" s="28"/>
      <c r="P22" s="104">
        <f>P21+P20+P19</f>
        <v>8748</v>
      </c>
    </row>
    <row r="23" spans="1:14" ht="12.75">
      <c r="A23" s="59"/>
      <c r="B23" s="60"/>
      <c r="C23" s="60"/>
      <c r="D23" s="60"/>
      <c r="E23" s="60"/>
      <c r="F23" s="60"/>
      <c r="G23" s="60"/>
      <c r="H23" s="60"/>
      <c r="I23" s="61"/>
      <c r="J23" s="61"/>
      <c r="K23" s="64"/>
      <c r="L23" s="62"/>
      <c r="M23" s="63"/>
      <c r="N23" s="28"/>
    </row>
    <row r="24" spans="1:14" ht="13.5">
      <c r="A24" s="65"/>
      <c r="B24" s="66"/>
      <c r="C24" s="66"/>
      <c r="D24" s="66"/>
      <c r="E24" s="66"/>
      <c r="F24" s="66"/>
      <c r="G24" s="66"/>
      <c r="H24" s="66"/>
      <c r="I24" s="114" t="s">
        <v>6</v>
      </c>
      <c r="J24" s="114"/>
      <c r="K24" s="114" t="s">
        <v>45</v>
      </c>
      <c r="L24" s="114"/>
      <c r="M24" s="29" t="s">
        <v>22</v>
      </c>
      <c r="N24" s="28"/>
    </row>
    <row r="25" spans="1:16" ht="28.5" customHeight="1" thickBot="1">
      <c r="A25" s="116" t="s">
        <v>51</v>
      </c>
      <c r="B25" s="117"/>
      <c r="C25" s="117"/>
      <c r="D25" s="117"/>
      <c r="E25" s="117"/>
      <c r="F25" s="117"/>
      <c r="G25" s="117"/>
      <c r="H25" s="118"/>
      <c r="I25" s="112">
        <f>I22+I17+I12+I9</f>
        <v>76751.81999999999</v>
      </c>
      <c r="J25" s="113"/>
      <c r="K25" s="115">
        <f>K22+K17+K12+K9</f>
        <v>42094.350000000006</v>
      </c>
      <c r="L25" s="115"/>
      <c r="M25" s="70">
        <f>M22+M17+M12+M9</f>
        <v>118846.17000000001</v>
      </c>
      <c r="N25" s="28"/>
      <c r="P25" s="104"/>
    </row>
    <row r="26" ht="12.75">
      <c r="N26" s="28"/>
    </row>
    <row r="27" ht="12.75">
      <c r="N27" s="28"/>
    </row>
    <row r="28" spans="3:17" ht="33" customHeight="1">
      <c r="C28" s="110" t="s">
        <v>67</v>
      </c>
      <c r="D28" s="5" t="s">
        <v>59</v>
      </c>
      <c r="E28" s="5"/>
      <c r="F28" s="5"/>
      <c r="I28" s="5" t="s">
        <v>36</v>
      </c>
      <c r="J28" s="5"/>
      <c r="M28" s="28"/>
      <c r="N28" s="28"/>
      <c r="P28" s="105">
        <f>K25+I25</f>
        <v>118846.17</v>
      </c>
      <c r="Q28" s="105"/>
    </row>
    <row r="29" spans="4:17" ht="13.5">
      <c r="D29" s="5" t="s">
        <v>60</v>
      </c>
      <c r="E29" s="5"/>
      <c r="F29" s="5"/>
      <c r="I29" s="5" t="s">
        <v>16</v>
      </c>
      <c r="J29" s="5"/>
      <c r="N29" s="28"/>
      <c r="Q29" s="105"/>
    </row>
    <row r="30" spans="14:17" ht="12.75">
      <c r="N30" s="28"/>
      <c r="Q30" s="105"/>
    </row>
    <row r="31" ht="12.75">
      <c r="N31" s="28"/>
    </row>
    <row r="32" ht="12.75">
      <c r="N32" s="28"/>
    </row>
    <row r="33" ht="12.75">
      <c r="N33" s="28"/>
    </row>
    <row r="34" ht="12.75">
      <c r="N34" s="28"/>
    </row>
    <row r="35" spans="1:14" ht="27.75" customHeight="1">
      <c r="A35" s="22"/>
      <c r="B35" s="79"/>
      <c r="C35" s="81"/>
      <c r="D35" s="22"/>
      <c r="E35" s="22"/>
      <c r="F35" s="79"/>
      <c r="G35" s="91"/>
      <c r="H35" s="92"/>
      <c r="I35" s="80"/>
      <c r="J35" s="80"/>
      <c r="K35" s="80"/>
      <c r="L35" s="93"/>
      <c r="M35" s="93"/>
      <c r="N35" s="28"/>
    </row>
    <row r="36" spans="1:14" ht="27.75" customHeight="1">
      <c r="A36" s="22"/>
      <c r="B36" s="79"/>
      <c r="C36" s="81"/>
      <c r="D36" s="22"/>
      <c r="E36" s="22"/>
      <c r="F36" s="79"/>
      <c r="G36" s="91"/>
      <c r="H36" s="92"/>
      <c r="I36" s="80"/>
      <c r="J36" s="80"/>
      <c r="K36" s="80"/>
      <c r="L36" s="93"/>
      <c r="M36" s="93"/>
      <c r="N36" s="28"/>
    </row>
    <row r="37" spans="1:14" ht="13.5">
      <c r="A37" s="22"/>
      <c r="B37" s="79"/>
      <c r="C37" s="81"/>
      <c r="D37" s="22"/>
      <c r="E37" s="22"/>
      <c r="F37" s="79"/>
      <c r="G37" s="91"/>
      <c r="H37" s="92"/>
      <c r="I37" s="80"/>
      <c r="J37" s="80"/>
      <c r="K37" s="82"/>
      <c r="L37" s="94"/>
      <c r="M37" s="93"/>
      <c r="N37" s="28"/>
    </row>
    <row r="38" spans="1:14" ht="12.75">
      <c r="A38" s="124"/>
      <c r="B38" s="124"/>
      <c r="C38" s="124"/>
      <c r="D38" s="124"/>
      <c r="E38" s="124"/>
      <c r="F38" s="124"/>
      <c r="G38" s="124"/>
      <c r="H38" s="124"/>
      <c r="I38" s="125"/>
      <c r="J38" s="126"/>
      <c r="K38" s="125"/>
      <c r="L38" s="126"/>
      <c r="M38" s="83"/>
      <c r="N38" s="28"/>
    </row>
    <row r="39" spans="1:14" ht="12.75">
      <c r="A39" s="67"/>
      <c r="B39" s="67"/>
      <c r="C39" s="67"/>
      <c r="D39" s="67"/>
      <c r="E39" s="67"/>
      <c r="F39" s="67"/>
      <c r="G39" s="67"/>
      <c r="H39" s="67"/>
      <c r="I39" s="30"/>
      <c r="J39" s="30"/>
      <c r="K39" s="84"/>
      <c r="L39" s="84"/>
      <c r="M39" s="32"/>
      <c r="N39" s="28"/>
    </row>
    <row r="40" spans="1:14" ht="12.75">
      <c r="A40" s="31"/>
      <c r="B40" s="31"/>
      <c r="C40" s="90"/>
      <c r="D40" s="90"/>
      <c r="E40" s="90"/>
      <c r="F40" s="90"/>
      <c r="G40" s="90"/>
      <c r="H40" s="90"/>
      <c r="I40" s="90"/>
      <c r="J40" s="143"/>
      <c r="K40" s="144"/>
      <c r="L40" s="15"/>
      <c r="M40" s="15"/>
      <c r="N40" s="28"/>
    </row>
    <row r="41" spans="1:14" ht="13.5">
      <c r="A41" s="22"/>
      <c r="B41" s="22"/>
      <c r="C41" s="95"/>
      <c r="D41" s="85"/>
      <c r="E41" s="86"/>
      <c r="F41" s="96"/>
      <c r="G41" s="91"/>
      <c r="H41" s="96"/>
      <c r="I41" s="87"/>
      <c r="J41" s="87"/>
      <c r="K41" s="88"/>
      <c r="L41" s="88"/>
      <c r="M41" s="88"/>
      <c r="N41" s="28"/>
    </row>
    <row r="42" spans="1:14" ht="13.5">
      <c r="A42" s="22"/>
      <c r="B42" s="22"/>
      <c r="C42" s="81"/>
      <c r="D42" s="85"/>
      <c r="E42" s="89"/>
      <c r="F42" s="96"/>
      <c r="G42" s="91"/>
      <c r="H42" s="96"/>
      <c r="I42" s="88"/>
      <c r="J42" s="87"/>
      <c r="K42" s="88"/>
      <c r="L42" s="88"/>
      <c r="M42" s="88"/>
      <c r="N42" s="97"/>
    </row>
    <row r="43" spans="1:14" ht="13.5">
      <c r="A43" s="22"/>
      <c r="B43" s="22"/>
      <c r="C43" s="95"/>
      <c r="D43" s="85"/>
      <c r="E43" s="85"/>
      <c r="F43" s="96"/>
      <c r="G43" s="91"/>
      <c r="H43" s="96"/>
      <c r="I43" s="88"/>
      <c r="J43" s="87"/>
      <c r="K43" s="88"/>
      <c r="L43" s="88"/>
      <c r="M43" s="88"/>
      <c r="N43" s="97"/>
    </row>
    <row r="44" spans="1:14" ht="12.75">
      <c r="A44" s="124"/>
      <c r="B44" s="124"/>
      <c r="C44" s="124"/>
      <c r="D44" s="124"/>
      <c r="E44" s="124"/>
      <c r="F44" s="124"/>
      <c r="G44" s="124"/>
      <c r="H44" s="124"/>
      <c r="I44" s="125"/>
      <c r="J44" s="126"/>
      <c r="K44" s="125"/>
      <c r="L44" s="126"/>
      <c r="M44" s="83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8" spans="1:13" ht="12.75">
      <c r="A48" s="67"/>
      <c r="B48" s="67"/>
      <c r="C48" s="67"/>
      <c r="D48" s="67"/>
      <c r="E48" s="67"/>
      <c r="F48" s="67"/>
      <c r="G48" s="67"/>
      <c r="H48" s="67"/>
      <c r="I48" s="30"/>
      <c r="J48" s="31"/>
      <c r="K48" s="33"/>
      <c r="L48" s="33"/>
      <c r="M48" s="32"/>
    </row>
    <row r="49" spans="1:13" ht="12.75">
      <c r="A49" s="68"/>
      <c r="B49" s="68"/>
      <c r="C49" s="68"/>
      <c r="D49" s="68"/>
      <c r="E49" s="2"/>
      <c r="F49" s="2"/>
      <c r="G49" s="2"/>
      <c r="H49" s="2"/>
      <c r="I49" s="68"/>
      <c r="J49" s="68"/>
      <c r="K49" s="111"/>
      <c r="L49" s="111"/>
      <c r="M49" s="69"/>
    </row>
    <row r="50" spans="1:13" ht="12.75">
      <c r="A50" s="68"/>
      <c r="B50" s="68"/>
      <c r="C50" s="68"/>
      <c r="D50" s="68"/>
      <c r="E50" s="2"/>
      <c r="F50" s="2"/>
      <c r="G50" s="2"/>
      <c r="H50" s="2"/>
      <c r="I50" s="69"/>
      <c r="J50" s="68"/>
      <c r="K50" s="33"/>
      <c r="L50" s="33"/>
      <c r="M50" s="69"/>
    </row>
    <row r="51" spans="4:13" ht="13.5">
      <c r="D51" s="5"/>
      <c r="E51" s="5"/>
      <c r="F51" s="5"/>
      <c r="G51" s="5"/>
      <c r="H51" s="5"/>
      <c r="I51" s="5"/>
      <c r="J51" s="26"/>
      <c r="K51" s="5"/>
      <c r="L51" s="27"/>
      <c r="M51" s="7"/>
    </row>
    <row r="52" spans="3:12" ht="13.5">
      <c r="C52" s="5"/>
      <c r="D52" s="5"/>
      <c r="E52" s="5"/>
      <c r="F52" s="5"/>
      <c r="G52" s="5"/>
      <c r="H52" s="5"/>
      <c r="I52" s="5"/>
      <c r="J52" s="26"/>
      <c r="K52" s="5"/>
      <c r="L52" s="28"/>
    </row>
    <row r="53" spans="3:11" ht="13.5">
      <c r="C53" s="5"/>
      <c r="D53" s="5"/>
      <c r="E53" s="5"/>
      <c r="F53" s="5"/>
      <c r="G53" s="5"/>
      <c r="H53" s="5"/>
      <c r="I53" s="5"/>
      <c r="J53" s="5"/>
      <c r="K53" s="5"/>
    </row>
    <row r="54" spans="3:11" ht="13.5">
      <c r="C54" s="5"/>
      <c r="G54" s="5"/>
      <c r="H54" s="5"/>
      <c r="K54" s="5"/>
    </row>
    <row r="55" spans="3:11" ht="13.5">
      <c r="C55" s="5"/>
      <c r="G55" s="5"/>
      <c r="H55" s="5"/>
      <c r="K55" s="5"/>
    </row>
  </sheetData>
  <sheetProtection/>
  <mergeCells count="37">
    <mergeCell ref="G5:G6"/>
    <mergeCell ref="H5:H6"/>
    <mergeCell ref="J40:K40"/>
    <mergeCell ref="A38:H38"/>
    <mergeCell ref="I38:J38"/>
    <mergeCell ref="K38:L38"/>
    <mergeCell ref="A9:H9"/>
    <mergeCell ref="C7:M7"/>
    <mergeCell ref="C10:M10"/>
    <mergeCell ref="I9:J9"/>
    <mergeCell ref="A1:M1"/>
    <mergeCell ref="I5:J5"/>
    <mergeCell ref="E5:E6"/>
    <mergeCell ref="C5:C6"/>
    <mergeCell ref="I24:J24"/>
    <mergeCell ref="F5:F6"/>
    <mergeCell ref="M5:M6"/>
    <mergeCell ref="K5:L5"/>
    <mergeCell ref="D5:D6"/>
    <mergeCell ref="A5:B6"/>
    <mergeCell ref="K9:L9"/>
    <mergeCell ref="A44:H44"/>
    <mergeCell ref="I44:J44"/>
    <mergeCell ref="K44:L44"/>
    <mergeCell ref="I12:J12"/>
    <mergeCell ref="K17:L17"/>
    <mergeCell ref="A12:H12"/>
    <mergeCell ref="K12:L12"/>
    <mergeCell ref="I17:J17"/>
    <mergeCell ref="A17:H17"/>
    <mergeCell ref="K49:L49"/>
    <mergeCell ref="I25:J25"/>
    <mergeCell ref="K24:L24"/>
    <mergeCell ref="K25:L25"/>
    <mergeCell ref="A25:H25"/>
    <mergeCell ref="I22:J22"/>
    <mergeCell ref="K22:L22"/>
  </mergeCells>
  <printOptions horizontalCentered="1"/>
  <pageMargins left="1.535433070866142" right="0.3937007874015748" top="1.0236220472440944" bottom="0.03937007874015748" header="0.31496062992125984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</dc:creator>
  <cp:keywords/>
  <dc:description/>
  <cp:lastModifiedBy>Usuario</cp:lastModifiedBy>
  <cp:lastPrinted>2023-03-15T12:38:27Z</cp:lastPrinted>
  <dcterms:created xsi:type="dcterms:W3CDTF">2009-06-08T13:06:44Z</dcterms:created>
  <dcterms:modified xsi:type="dcterms:W3CDTF">2023-03-17T11:54:10Z</dcterms:modified>
  <cp:category/>
  <cp:version/>
  <cp:contentType/>
  <cp:contentStatus/>
</cp:coreProperties>
</file>