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Quant Geral1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<sst xmlns="http://schemas.openxmlformats.org/spreadsheetml/2006/main" count="88" uniqueCount="76">
  <si>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m²</t>
  </si>
  <si>
    <t>m</t>
  </si>
  <si>
    <t>m³</t>
  </si>
  <si>
    <t>DISCRIMINAÇÃO</t>
  </si>
  <si>
    <t>UNID.</t>
  </si>
  <si>
    <t>1.</t>
  </si>
  <si>
    <t>MATERIAL</t>
  </si>
  <si>
    <t>LOCAL</t>
  </si>
  <si>
    <t>REJUNTAMENTO E COMPACTAÇÃO</t>
  </si>
  <si>
    <t>1.1</t>
  </si>
  <si>
    <t>4.1</t>
  </si>
  <si>
    <t>m³ x Km</t>
  </si>
  <si>
    <t>4.2</t>
  </si>
  <si>
    <t>SERVIÇOS PRELIMINARES</t>
  </si>
  <si>
    <t>QUANTIDADE</t>
  </si>
  <si>
    <t>3.1</t>
  </si>
  <si>
    <t>4.</t>
  </si>
  <si>
    <t>4.3</t>
  </si>
  <si>
    <t xml:space="preserve">Compactação </t>
  </si>
  <si>
    <t>OBRA</t>
  </si>
  <si>
    <t>ITEM/SINAPI</t>
  </si>
  <si>
    <t>TOTAL SERVIÇOS PRELIMINARES</t>
  </si>
  <si>
    <t>TOTAL</t>
  </si>
  <si>
    <t>TOTAL ASSENTAMENTO MEIO-FIO</t>
  </si>
  <si>
    <t>TOTAL PAVIMENTAÇÃO POLIÉDRICA</t>
  </si>
  <si>
    <t>PAVIMENTAÇÃO POLIÉDRICA</t>
  </si>
  <si>
    <t>TOTAL REJUNTAMENTO E COMPACTAÇÃO</t>
  </si>
  <si>
    <t>UNITÁRIO</t>
  </si>
  <si>
    <t>MUNICÍPIO</t>
  </si>
  <si>
    <t>ORÇAMENTO DISCRIMINADO - Pavimentação Poliédrica</t>
  </si>
  <si>
    <t>3.</t>
  </si>
  <si>
    <t>Composição00002</t>
  </si>
  <si>
    <t>Composição00003</t>
  </si>
  <si>
    <t>Composição00004</t>
  </si>
  <si>
    <t>ASSENTAMENTO MEIO-FIO COM CONTENÇÃO</t>
  </si>
  <si>
    <t>BDI= 28,00%</t>
  </si>
  <si>
    <t>2.</t>
  </si>
  <si>
    <t>2.1</t>
  </si>
  <si>
    <t>3.2</t>
  </si>
  <si>
    <t>3.3</t>
  </si>
  <si>
    <t xml:space="preserve">    Encargos Sociais: 46,00% (mensalista)</t>
  </si>
  <si>
    <t>Locação de Pavimentação. AF_10/2018</t>
  </si>
  <si>
    <t>Composição'00001</t>
  </si>
  <si>
    <t>Composição00005</t>
  </si>
  <si>
    <t>Colchão de argila com espalhamento manual</t>
  </si>
  <si>
    <t>MÃO DE OBRA</t>
  </si>
  <si>
    <t xml:space="preserve">PREÇO UNITÁRIO com BDI </t>
  </si>
  <si>
    <t>PREÇO MATERIAL</t>
  </si>
  <si>
    <t>PREÇO MÃO DE OBRA</t>
  </si>
  <si>
    <t xml:space="preserve">PREÇO TOTAL </t>
  </si>
  <si>
    <t>Execução de pavimento em pedras poliédricas de basalto irregular</t>
  </si>
  <si>
    <t>PAVIMENTAÇÃO POLIÉDRICA DE ESTRADA VICINAL</t>
  </si>
  <si>
    <t>Estrada da Linha 11 - Localidade de Rincão dos Letos</t>
  </si>
  <si>
    <t xml:space="preserve">                                                                             Data Base: JuLho/2022 - (Desonerado)</t>
  </si>
  <si>
    <t>1.2</t>
  </si>
  <si>
    <t>Placa de obra(para construção civil) em chapa galvanizada n°22, adesivada, de 2,4*x1,2*m</t>
  </si>
  <si>
    <t>Assentamento de guia(meio-fio) em trecho reto, confeccionada em concreto pré-fabricado, dimensões 100x12x30cm para uso viário,sem rejunte, incluso escavação, reaterro e transporte</t>
  </si>
  <si>
    <t>Transporte com caminhão basculante de 6m³ - rodovia pavimentada, com DMT excedente a 30Km - (DMT 40 Km)</t>
  </si>
  <si>
    <t>Rejuntamento da pavimentação poliédrica com  pó de pedra (e=2cm)</t>
  </si>
  <si>
    <t>5.</t>
  </si>
  <si>
    <t>5.1</t>
  </si>
  <si>
    <t>5.2</t>
  </si>
  <si>
    <t>5.3</t>
  </si>
  <si>
    <t>TOTAL SINALIZAÇÃO VIÁRIA VERTICAL</t>
  </si>
  <si>
    <t>Placa de aço esmaltada para identificação de rua, 45cm x 20 cm</t>
  </si>
  <si>
    <t>unidade</t>
  </si>
  <si>
    <t>Placa de sinalização  em chapa de aço num 16 com pintura refletiva</t>
  </si>
  <si>
    <t>Tubo de aço galvanizado com costura, classe leve, DN 50mm(2"), E=3,00mm, 4,40 Kg/m (NBR 5580)</t>
  </si>
  <si>
    <t>Custo Unitário SINAPI sem BDI</t>
  </si>
  <si>
    <t>BDI     %</t>
  </si>
  <si>
    <t>28,00</t>
  </si>
  <si>
    <r>
      <t xml:space="preserve">BOZANO/RS                      </t>
    </r>
    <r>
      <rPr>
        <b/>
        <sz val="9"/>
        <rFont val="Century Gothic"/>
        <family val="2"/>
      </rPr>
      <t xml:space="preserve">   AREA</t>
    </r>
    <r>
      <rPr>
        <sz val="9"/>
        <rFont val="Century Gothic"/>
        <family val="2"/>
      </rPr>
      <t xml:space="preserve"> = 3.600,00M²</t>
    </r>
  </si>
  <si>
    <r>
      <t xml:space="preserve">                 </t>
    </r>
    <r>
      <rPr>
        <b/>
        <sz val="9"/>
        <rFont val="Century Gothic"/>
        <family val="2"/>
      </rPr>
      <t xml:space="preserve"> COMPRIMENTO</t>
    </r>
    <r>
      <rPr>
        <sz val="9"/>
        <rFont val="Century Gothic"/>
        <family val="2"/>
      </rPr>
      <t xml:space="preserve">= 600,00m     </t>
    </r>
    <r>
      <rPr>
        <b/>
        <sz val="9"/>
        <rFont val="Century Gothic"/>
        <family val="2"/>
      </rPr>
      <t>LARGURA</t>
    </r>
    <r>
      <rPr>
        <sz val="9"/>
        <rFont val="Century Gothic"/>
        <family val="2"/>
      </rPr>
      <t xml:space="preserve">= 6,00m   </t>
    </r>
  </si>
  <si>
    <t>TOTAL PROLONGAMENTO ESTRADA DA LINHA 11</t>
  </si>
  <si>
    <t xml:space="preserve">DATA </t>
  </si>
  <si>
    <t>EMPRESA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</si>
</sst>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&quot;R$&quot;\ #,##0.00"/>
    <numFmt numFmtId="187" formatCode="#,##0.00;[Red]#,##0.00"/>
    <numFmt numFmtId="188" formatCode="_-[$R$-416]\ * #,##0.00_-;\-[$R$-416]\ * #,##0.00_-;_-[$R$-416]\ * &quot;-&quot;??_-;_-@_-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6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43" fontId="5" fillId="34" borderId="10" xfId="6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8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3" fontId="6" fillId="0" borderId="14" xfId="60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11" xfId="0" applyFont="1" applyBorder="1" applyAlignment="1">
      <alignment vertical="center"/>
    </xf>
    <xf numFmtId="44" fontId="6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8" fillId="34" borderId="16" xfId="0" applyFont="1" applyFill="1" applyBorder="1" applyAlignment="1">
      <alignment horizontal="center" vertical="center"/>
    </xf>
    <xf numFmtId="186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4" fontId="8" fillId="33" borderId="0" xfId="45" applyFont="1" applyFill="1" applyBorder="1" applyAlignment="1">
      <alignment horizontal="center" vertical="center"/>
    </xf>
    <xf numFmtId="176" fontId="8" fillId="33" borderId="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6" fontId="6" fillId="2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6" fontId="6" fillId="2" borderId="10" xfId="45" applyNumberFormat="1" applyFont="1" applyFill="1" applyBorder="1" applyAlignment="1">
      <alignment horizontal="center" vertical="center"/>
    </xf>
    <xf numFmtId="2" fontId="6" fillId="0" borderId="10" xfId="45" applyNumberFormat="1" applyFont="1" applyBorder="1" applyAlignment="1" quotePrefix="1">
      <alignment horizontal="center" vertical="center"/>
    </xf>
    <xf numFmtId="186" fontId="6" fillId="35" borderId="10" xfId="0" applyNumberFormat="1" applyFont="1" applyFill="1" applyBorder="1" applyAlignment="1">
      <alignment horizontal="center" vertical="center"/>
    </xf>
    <xf numFmtId="44" fontId="6" fillId="0" borderId="10" xfId="45" applyNumberFormat="1" applyFont="1" applyBorder="1" applyAlignment="1">
      <alignment horizontal="center" vertical="center"/>
    </xf>
    <xf numFmtId="44" fontId="6" fillId="5" borderId="10" xfId="45" applyFont="1" applyFill="1" applyBorder="1" applyAlignment="1">
      <alignment horizontal="center" vertical="center"/>
    </xf>
    <xf numFmtId="44" fontId="6" fillId="0" borderId="10" xfId="45" applyFont="1" applyFill="1" applyBorder="1" applyAlignment="1">
      <alignment horizontal="center" vertical="center"/>
    </xf>
    <xf numFmtId="44" fontId="6" fillId="0" borderId="20" xfId="45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4" fontId="6" fillId="0" borderId="10" xfId="45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186" fontId="6" fillId="2" borderId="10" xfId="0" applyNumberFormat="1" applyFont="1" applyFill="1" applyBorder="1" applyAlignment="1">
      <alignment horizontal="center" vertical="center" wrapText="1"/>
    </xf>
    <xf numFmtId="44" fontId="6" fillId="33" borderId="10" xfId="45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4" fontId="6" fillId="0" borderId="22" xfId="45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center" vertical="center"/>
    </xf>
    <xf numFmtId="186" fontId="8" fillId="33" borderId="22" xfId="45" applyNumberFormat="1" applyFont="1" applyFill="1" applyBorder="1" applyAlignment="1">
      <alignment horizontal="center" vertical="center"/>
    </xf>
    <xf numFmtId="44" fontId="8" fillId="33" borderId="16" xfId="45" applyFont="1" applyFill="1" applyBorder="1" applyAlignment="1">
      <alignment horizontal="center" vertical="center"/>
    </xf>
    <xf numFmtId="186" fontId="8" fillId="33" borderId="21" xfId="45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186" fontId="8" fillId="10" borderId="25" xfId="45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4" fontId="8" fillId="33" borderId="20" xfId="45" applyFont="1" applyFill="1" applyBorder="1" applyAlignment="1">
      <alignment horizontal="center" vertical="center"/>
    </xf>
    <xf numFmtId="186" fontId="8" fillId="33" borderId="20" xfId="45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44" fontId="6" fillId="33" borderId="0" xfId="45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44" fontId="6" fillId="33" borderId="0" xfId="45" applyFont="1" applyFill="1" applyBorder="1" applyAlignment="1" quotePrefix="1">
      <alignment horizontal="center" vertical="center"/>
    </xf>
    <xf numFmtId="186" fontId="8" fillId="33" borderId="0" xfId="0" applyNumberFormat="1" applyFont="1" applyFill="1" applyBorder="1" applyAlignment="1">
      <alignment horizontal="center"/>
    </xf>
    <xf numFmtId="186" fontId="8" fillId="33" borderId="0" xfId="45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87" fontId="6" fillId="33" borderId="0" xfId="0" applyNumberFormat="1" applyFont="1" applyFill="1" applyBorder="1" applyAlignment="1">
      <alignment horizontal="center" vertical="center"/>
    </xf>
    <xf numFmtId="186" fontId="6" fillId="33" borderId="0" xfId="0" applyNumberFormat="1" applyFont="1" applyFill="1" applyBorder="1" applyAlignment="1">
      <alignment horizontal="center" vertical="center"/>
    </xf>
    <xf numFmtId="186" fontId="6" fillId="33" borderId="0" xfId="45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2" fontId="6" fillId="33" borderId="0" xfId="45" applyNumberFormat="1" applyFont="1" applyFill="1" applyBorder="1" applyAlignment="1" quotePrefix="1">
      <alignment horizontal="center" vertical="center"/>
    </xf>
    <xf numFmtId="44" fontId="6" fillId="33" borderId="0" xfId="45" applyNumberFormat="1" applyFont="1" applyFill="1" applyBorder="1" applyAlignment="1">
      <alignment horizontal="center" vertical="center"/>
    </xf>
    <xf numFmtId="44" fontId="6" fillId="33" borderId="0" xfId="0" applyNumberFormat="1" applyFont="1" applyFill="1" applyBorder="1" applyAlignment="1">
      <alignment vertical="center"/>
    </xf>
    <xf numFmtId="44" fontId="6" fillId="33" borderId="0" xfId="0" applyNumberFormat="1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188" fontId="6" fillId="33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Border="1" applyAlignment="1">
      <alignment/>
    </xf>
    <xf numFmtId="186" fontId="2" fillId="33" borderId="0" xfId="0" applyNumberFormat="1" applyFont="1" applyFill="1" applyAlignment="1">
      <alignment/>
    </xf>
    <xf numFmtId="186" fontId="45" fillId="33" borderId="0" xfId="0" applyNumberFormat="1" applyFont="1" applyFill="1" applyAlignment="1">
      <alignment/>
    </xf>
    <xf numFmtId="2" fontId="8" fillId="33" borderId="0" xfId="60" applyNumberFormat="1" applyFont="1" applyFill="1" applyBorder="1" applyAlignment="1">
      <alignment horizontal="center"/>
    </xf>
    <xf numFmtId="2" fontId="6" fillId="33" borderId="0" xfId="60" applyNumberFormat="1" applyFont="1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 vertical="center" wrapText="1"/>
    </xf>
    <xf numFmtId="44" fontId="0" fillId="0" borderId="0" xfId="0" applyNumberFormat="1" applyAlignment="1">
      <alignment/>
    </xf>
    <xf numFmtId="44" fontId="9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0" fillId="0" borderId="0" xfId="0" applyAlignment="1" quotePrefix="1">
      <alignment/>
    </xf>
    <xf numFmtId="186" fontId="8" fillId="33" borderId="21" xfId="0" applyNumberFormat="1" applyFont="1" applyFill="1" applyBorder="1" applyAlignment="1">
      <alignment horizontal="center" vertical="center"/>
    </xf>
    <xf numFmtId="186" fontId="8" fillId="33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right" vertical="center"/>
    </xf>
    <xf numFmtId="176" fontId="8" fillId="33" borderId="0" xfId="60" applyNumberFormat="1" applyFont="1" applyFill="1" applyBorder="1" applyAlignment="1">
      <alignment horizontal="center" vertical="center"/>
    </xf>
    <xf numFmtId="186" fontId="8" fillId="35" borderId="26" xfId="0" applyNumberFormat="1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76" fontId="8" fillId="10" borderId="26" xfId="60" applyNumberFormat="1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right" vertical="center"/>
    </xf>
    <xf numFmtId="0" fontId="8" fillId="35" borderId="28" xfId="0" applyFont="1" applyFill="1" applyBorder="1" applyAlignment="1">
      <alignment horizontal="right" vertical="center"/>
    </xf>
    <xf numFmtId="0" fontId="8" fillId="35" borderId="29" xfId="0" applyFont="1" applyFill="1" applyBorder="1" applyAlignment="1">
      <alignment horizontal="right" vertical="center"/>
    </xf>
    <xf numFmtId="186" fontId="8" fillId="33" borderId="21" xfId="45" applyNumberFormat="1" applyFont="1" applyFill="1" applyBorder="1" applyAlignment="1">
      <alignment horizontal="center" vertical="center"/>
    </xf>
    <xf numFmtId="186" fontId="8" fillId="33" borderId="22" xfId="45" applyNumberFormat="1" applyFont="1" applyFill="1" applyBorder="1" applyAlignment="1">
      <alignment horizontal="center" vertical="center"/>
    </xf>
    <xf numFmtId="44" fontId="8" fillId="33" borderId="21" xfId="45" applyNumberFormat="1" applyFont="1" applyFill="1" applyBorder="1" applyAlignment="1">
      <alignment horizontal="center" vertical="center"/>
    </xf>
    <xf numFmtId="7" fontId="8" fillId="33" borderId="22" xfId="45" applyNumberFormat="1" applyFont="1" applyFill="1" applyBorder="1" applyAlignment="1">
      <alignment horizontal="center" vertical="center"/>
    </xf>
    <xf numFmtId="186" fontId="8" fillId="33" borderId="24" xfId="45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186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44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right" vertical="center"/>
    </xf>
    <xf numFmtId="2" fontId="8" fillId="33" borderId="24" xfId="0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 horizontal="right" vertical="center"/>
    </xf>
    <xf numFmtId="0" fontId="8" fillId="6" borderId="18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85" zoomScaleNormal="85" zoomScalePageLayoutView="0" workbookViewId="0" topLeftCell="A13">
      <selection activeCell="F34" sqref="F34"/>
    </sheetView>
  </sheetViews>
  <sheetFormatPr defaultColWidth="9.140625" defaultRowHeight="12.75"/>
  <cols>
    <col min="1" max="1" width="4.28125" style="1" customWidth="1"/>
    <col min="2" max="2" width="12.8515625" style="1" customWidth="1"/>
    <col min="3" max="3" width="45.00390625" style="1" customWidth="1"/>
    <col min="4" max="4" width="12.57421875" style="1" customWidth="1"/>
    <col min="5" max="5" width="8.57421875" style="1" customWidth="1"/>
    <col min="6" max="6" width="11.7109375" style="1" customWidth="1"/>
    <col min="7" max="7" width="7.28125" style="1" customWidth="1"/>
    <col min="8" max="8" width="11.00390625" style="1" customWidth="1"/>
    <col min="9" max="9" width="12.57421875" style="1" customWidth="1"/>
    <col min="10" max="10" width="17.00390625" style="1" customWidth="1"/>
    <col min="11" max="11" width="11.57421875" style="1" customWidth="1"/>
    <col min="12" max="12" width="14.00390625" style="1" customWidth="1"/>
    <col min="13" max="13" width="17.28125" style="1" customWidth="1"/>
    <col min="14" max="14" width="13.57421875" style="1" customWidth="1"/>
    <col min="15" max="15" width="16.57421875" style="0" customWidth="1"/>
    <col min="16" max="16" width="14.8515625" style="0" customWidth="1"/>
    <col min="17" max="17" width="23.140625" style="0" customWidth="1"/>
  </cols>
  <sheetData>
    <row r="1" spans="1:13" ht="18.75" thickBot="1">
      <c r="A1" s="137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14.25">
      <c r="A2" s="17" t="s">
        <v>19</v>
      </c>
      <c r="C2" s="18" t="s">
        <v>51</v>
      </c>
      <c r="D2" s="18"/>
      <c r="E2" s="19"/>
      <c r="F2" s="19"/>
      <c r="H2" s="24"/>
      <c r="I2" s="21"/>
      <c r="J2" s="23" t="s">
        <v>53</v>
      </c>
      <c r="K2" s="20"/>
      <c r="L2" s="20"/>
      <c r="M2" s="22"/>
    </row>
    <row r="3" spans="1:13" ht="14.25">
      <c r="A3" s="14" t="s">
        <v>7</v>
      </c>
      <c r="C3" s="4" t="s">
        <v>52</v>
      </c>
      <c r="D3" s="4"/>
      <c r="E3" s="3"/>
      <c r="F3" s="8"/>
      <c r="G3" s="25"/>
      <c r="H3" s="101"/>
      <c r="J3" s="8"/>
      <c r="K3" s="102" t="s">
        <v>40</v>
      </c>
      <c r="L3" s="6"/>
      <c r="M3" s="15"/>
    </row>
    <row r="4" spans="1:13" ht="15" thickBot="1">
      <c r="A4" s="26" t="s">
        <v>28</v>
      </c>
      <c r="C4" s="113" t="s">
        <v>71</v>
      </c>
      <c r="D4" s="113" t="s">
        <v>72</v>
      </c>
      <c r="E4" s="8"/>
      <c r="F4" s="16"/>
      <c r="G4" s="114"/>
      <c r="H4" s="114"/>
      <c r="J4" s="8"/>
      <c r="K4" s="8" t="s">
        <v>35</v>
      </c>
      <c r="M4" s="15"/>
    </row>
    <row r="5" spans="1:14" ht="25.5" customHeight="1">
      <c r="A5" s="148" t="s">
        <v>20</v>
      </c>
      <c r="B5" s="140"/>
      <c r="C5" s="140" t="s">
        <v>3</v>
      </c>
      <c r="D5" s="146" t="s">
        <v>14</v>
      </c>
      <c r="E5" s="140" t="s">
        <v>4</v>
      </c>
      <c r="F5" s="142" t="s">
        <v>68</v>
      </c>
      <c r="G5" s="142" t="s">
        <v>69</v>
      </c>
      <c r="H5" s="142" t="s">
        <v>46</v>
      </c>
      <c r="I5" s="140" t="s">
        <v>47</v>
      </c>
      <c r="J5" s="140"/>
      <c r="K5" s="140" t="s">
        <v>48</v>
      </c>
      <c r="L5" s="140"/>
      <c r="M5" s="144" t="s">
        <v>49</v>
      </c>
      <c r="N5" s="29"/>
    </row>
    <row r="6" spans="1:13" ht="28.5" customHeight="1">
      <c r="A6" s="149"/>
      <c r="B6" s="141"/>
      <c r="C6" s="141"/>
      <c r="D6" s="147"/>
      <c r="E6" s="141"/>
      <c r="F6" s="143"/>
      <c r="G6" s="143"/>
      <c r="H6" s="143"/>
      <c r="I6" s="10" t="s">
        <v>27</v>
      </c>
      <c r="J6" s="9" t="s">
        <v>22</v>
      </c>
      <c r="K6" s="10" t="s">
        <v>27</v>
      </c>
      <c r="L6" s="12" t="s">
        <v>22</v>
      </c>
      <c r="M6" s="145"/>
    </row>
    <row r="7" spans="1:13" ht="15" customHeight="1">
      <c r="A7" s="38" t="s">
        <v>5</v>
      </c>
      <c r="B7" s="39"/>
      <c r="C7" s="155" t="s">
        <v>13</v>
      </c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6" ht="24.75" customHeight="1">
      <c r="A8" s="40" t="s">
        <v>9</v>
      </c>
      <c r="B8" s="35">
        <v>4813</v>
      </c>
      <c r="C8" s="41" t="s">
        <v>55</v>
      </c>
      <c r="D8" s="72">
        <v>4.5</v>
      </c>
      <c r="E8" s="35" t="s">
        <v>0</v>
      </c>
      <c r="F8" s="42">
        <v>445</v>
      </c>
      <c r="G8" s="43" t="s">
        <v>70</v>
      </c>
      <c r="H8" s="44">
        <f>(F8*1.28)</f>
        <v>569.6</v>
      </c>
      <c r="I8" s="45">
        <v>455.68</v>
      </c>
      <c r="J8" s="46">
        <f>I8*D8</f>
        <v>2050.56</v>
      </c>
      <c r="K8" s="47">
        <v>113.92</v>
      </c>
      <c r="L8" s="46">
        <f>K8*D8</f>
        <v>512.64</v>
      </c>
      <c r="M8" s="48">
        <f>L8+J8</f>
        <v>2563.2</v>
      </c>
      <c r="N8" s="29"/>
      <c r="O8" s="104"/>
      <c r="P8" s="105"/>
    </row>
    <row r="9" spans="1:16" ht="18.75" customHeight="1">
      <c r="A9" s="112" t="s">
        <v>54</v>
      </c>
      <c r="B9" s="35">
        <v>99064</v>
      </c>
      <c r="C9" s="41" t="s">
        <v>41</v>
      </c>
      <c r="D9" s="72">
        <v>600</v>
      </c>
      <c r="E9" s="35" t="s">
        <v>1</v>
      </c>
      <c r="F9" s="42">
        <v>0.49</v>
      </c>
      <c r="G9" s="43">
        <v>28</v>
      </c>
      <c r="H9" s="44">
        <f>(F9*1.28)</f>
        <v>0.6272</v>
      </c>
      <c r="I9" s="45">
        <v>0.05</v>
      </c>
      <c r="J9" s="46">
        <f>I9*D9</f>
        <v>30</v>
      </c>
      <c r="K9" s="47">
        <v>0.58</v>
      </c>
      <c r="L9" s="46">
        <f>K9*D9</f>
        <v>348</v>
      </c>
      <c r="M9" s="48">
        <f>L9+J9</f>
        <v>378</v>
      </c>
      <c r="N9" s="29"/>
      <c r="O9" s="104"/>
      <c r="P9" s="105"/>
    </row>
    <row r="10" spans="1:16" ht="14.25" customHeight="1">
      <c r="A10" s="152" t="s">
        <v>21</v>
      </c>
      <c r="B10" s="153"/>
      <c r="C10" s="153"/>
      <c r="D10" s="153"/>
      <c r="E10" s="153"/>
      <c r="F10" s="153"/>
      <c r="G10" s="153"/>
      <c r="H10" s="154"/>
      <c r="I10" s="131">
        <f>J9+J8</f>
        <v>2080.56</v>
      </c>
      <c r="J10" s="132"/>
      <c r="K10" s="129">
        <f>L9+L8</f>
        <v>860.64</v>
      </c>
      <c r="L10" s="133"/>
      <c r="M10" s="74">
        <f>K10+I10</f>
        <v>2941.2</v>
      </c>
      <c r="N10" s="29"/>
      <c r="O10" s="104"/>
      <c r="P10" s="104"/>
    </row>
    <row r="11" spans="1:16" ht="19.5" customHeight="1">
      <c r="A11" s="49" t="s">
        <v>36</v>
      </c>
      <c r="B11" s="50"/>
      <c r="C11" s="158" t="s">
        <v>34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7"/>
      <c r="N11" s="29"/>
      <c r="O11" s="104"/>
      <c r="P11" s="104"/>
    </row>
    <row r="12" spans="1:18" ht="68.25" customHeight="1">
      <c r="A12" s="40" t="s">
        <v>37</v>
      </c>
      <c r="B12" s="103" t="s">
        <v>42</v>
      </c>
      <c r="C12" s="37" t="s">
        <v>56</v>
      </c>
      <c r="D12" s="72">
        <v>1200</v>
      </c>
      <c r="E12" s="35" t="s">
        <v>1</v>
      </c>
      <c r="F12" s="36">
        <v>47.4</v>
      </c>
      <c r="G12" s="43">
        <v>28</v>
      </c>
      <c r="H12" s="44">
        <f>(F12*1.28)</f>
        <v>60.672</v>
      </c>
      <c r="I12" s="52">
        <v>40.69</v>
      </c>
      <c r="J12" s="46">
        <f>I12*D12</f>
        <v>48828</v>
      </c>
      <c r="K12" s="47">
        <v>19.98</v>
      </c>
      <c r="L12" s="46">
        <f>K12*D12</f>
        <v>23976</v>
      </c>
      <c r="M12" s="48">
        <f>L12+J12</f>
        <v>72804</v>
      </c>
      <c r="N12" s="99"/>
      <c r="O12" s="104"/>
      <c r="P12" s="105"/>
      <c r="R12" s="115"/>
    </row>
    <row r="13" spans="1:16" ht="15" customHeight="1">
      <c r="A13" s="118" t="s">
        <v>23</v>
      </c>
      <c r="B13" s="119"/>
      <c r="C13" s="119"/>
      <c r="D13" s="119"/>
      <c r="E13" s="119"/>
      <c r="F13" s="119"/>
      <c r="G13" s="119"/>
      <c r="H13" s="120"/>
      <c r="I13" s="116">
        <f>J12</f>
        <v>48828</v>
      </c>
      <c r="J13" s="117"/>
      <c r="K13" s="129">
        <f>L12</f>
        <v>23976</v>
      </c>
      <c r="L13" s="130"/>
      <c r="M13" s="74">
        <f>K13+I13</f>
        <v>72804</v>
      </c>
      <c r="N13" s="29"/>
      <c r="O13" s="104"/>
      <c r="P13" s="104"/>
    </row>
    <row r="14" spans="1:16" ht="19.5" customHeight="1">
      <c r="A14" s="49" t="s">
        <v>30</v>
      </c>
      <c r="B14" s="53"/>
      <c r="C14" s="77" t="s">
        <v>25</v>
      </c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29"/>
      <c r="O14" s="104"/>
      <c r="P14" s="104"/>
    </row>
    <row r="15" spans="1:16" ht="31.5" customHeight="1">
      <c r="A15" s="40" t="s">
        <v>15</v>
      </c>
      <c r="B15" s="51" t="s">
        <v>31</v>
      </c>
      <c r="C15" s="41" t="s">
        <v>50</v>
      </c>
      <c r="D15" s="72">
        <v>3600</v>
      </c>
      <c r="E15" s="35" t="s">
        <v>0</v>
      </c>
      <c r="F15" s="54">
        <v>27.11</v>
      </c>
      <c r="G15" s="43">
        <v>28</v>
      </c>
      <c r="H15" s="44">
        <f>(F15*1.28)</f>
        <v>34.7008</v>
      </c>
      <c r="I15" s="55">
        <v>20.43</v>
      </c>
      <c r="J15" s="46">
        <f>I15*D15</f>
        <v>73548</v>
      </c>
      <c r="K15" s="47">
        <v>14.27</v>
      </c>
      <c r="L15" s="46">
        <f>K15*D15</f>
        <v>51372</v>
      </c>
      <c r="M15" s="48">
        <f>L15+J15</f>
        <v>124920</v>
      </c>
      <c r="N15" s="29"/>
      <c r="O15" s="104"/>
      <c r="P15" s="104"/>
    </row>
    <row r="16" spans="1:16" ht="42.75" customHeight="1">
      <c r="A16" s="40" t="s">
        <v>38</v>
      </c>
      <c r="B16" s="56">
        <v>97915</v>
      </c>
      <c r="C16" s="37" t="s">
        <v>57</v>
      </c>
      <c r="D16" s="72">
        <v>28800</v>
      </c>
      <c r="E16" s="35" t="s">
        <v>11</v>
      </c>
      <c r="F16" s="54">
        <v>1.11</v>
      </c>
      <c r="G16" s="43">
        <v>28</v>
      </c>
      <c r="H16" s="44">
        <f>(F16*1.28)</f>
        <v>1.4208</v>
      </c>
      <c r="I16" s="45">
        <v>1.24</v>
      </c>
      <c r="J16" s="46">
        <f>I16*D16</f>
        <v>35712</v>
      </c>
      <c r="K16" s="47">
        <v>0.18</v>
      </c>
      <c r="L16" s="46">
        <f>K16*D16</f>
        <v>5184</v>
      </c>
      <c r="M16" s="48">
        <f>L16+J16</f>
        <v>40896</v>
      </c>
      <c r="N16" s="100"/>
      <c r="O16" s="104"/>
      <c r="P16" s="104"/>
    </row>
    <row r="17" spans="1:16" ht="26.25" customHeight="1">
      <c r="A17" s="40" t="s">
        <v>39</v>
      </c>
      <c r="B17" s="51" t="s">
        <v>32</v>
      </c>
      <c r="C17" s="41" t="s">
        <v>44</v>
      </c>
      <c r="D17" s="72">
        <v>540</v>
      </c>
      <c r="E17" s="35" t="s">
        <v>2</v>
      </c>
      <c r="F17" s="54">
        <v>8.98</v>
      </c>
      <c r="G17" s="43">
        <v>28</v>
      </c>
      <c r="H17" s="44">
        <f>(F17*1.28)</f>
        <v>11.4944</v>
      </c>
      <c r="I17" s="45">
        <v>0</v>
      </c>
      <c r="J17" s="46">
        <f>I17*D17</f>
        <v>0</v>
      </c>
      <c r="K17" s="47">
        <v>11.49</v>
      </c>
      <c r="L17" s="46">
        <f>K17*D17</f>
        <v>6204.6</v>
      </c>
      <c r="M17" s="48">
        <f>L17+J17</f>
        <v>6204.6</v>
      </c>
      <c r="N17" s="29"/>
      <c r="O17" s="104"/>
      <c r="P17" s="104"/>
    </row>
    <row r="18" spans="1:16" ht="19.5" customHeight="1">
      <c r="A18" s="118" t="s">
        <v>24</v>
      </c>
      <c r="B18" s="119"/>
      <c r="C18" s="119"/>
      <c r="D18" s="119"/>
      <c r="E18" s="119"/>
      <c r="F18" s="119"/>
      <c r="G18" s="119"/>
      <c r="H18" s="120"/>
      <c r="I18" s="116">
        <f>J15+J16+J17</f>
        <v>109260</v>
      </c>
      <c r="J18" s="117"/>
      <c r="K18" s="129">
        <f>L15+L16+L17</f>
        <v>62760.6</v>
      </c>
      <c r="L18" s="130"/>
      <c r="M18" s="73">
        <f>M17+M16+M15</f>
        <v>172020.6</v>
      </c>
      <c r="N18" s="29"/>
      <c r="O18" s="104"/>
      <c r="P18" s="105"/>
    </row>
    <row r="19" spans="1:16" ht="21.75" customHeight="1">
      <c r="A19" s="49" t="s">
        <v>16</v>
      </c>
      <c r="B19" s="53"/>
      <c r="C19" s="77" t="s">
        <v>8</v>
      </c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29"/>
      <c r="O19" s="104"/>
      <c r="P19" s="104"/>
    </row>
    <row r="20" spans="1:16" ht="27">
      <c r="A20" s="40" t="s">
        <v>10</v>
      </c>
      <c r="B20" s="51" t="s">
        <v>33</v>
      </c>
      <c r="C20" s="57" t="s">
        <v>58</v>
      </c>
      <c r="D20" s="72">
        <v>3600</v>
      </c>
      <c r="E20" s="58" t="s">
        <v>0</v>
      </c>
      <c r="F20" s="54">
        <v>2.85</v>
      </c>
      <c r="G20" s="43">
        <v>28</v>
      </c>
      <c r="H20" s="44">
        <f>(F20*1.28)</f>
        <v>3.648</v>
      </c>
      <c r="I20" s="45">
        <v>2.04</v>
      </c>
      <c r="J20" s="46">
        <f>I20*D20</f>
        <v>7344</v>
      </c>
      <c r="K20" s="47">
        <v>1.61</v>
      </c>
      <c r="L20" s="46">
        <f>K20*D20</f>
        <v>5796</v>
      </c>
      <c r="M20" s="48">
        <f>L20+J20</f>
        <v>13140</v>
      </c>
      <c r="N20" s="29"/>
      <c r="O20" s="104"/>
      <c r="P20" s="104"/>
    </row>
    <row r="21" spans="1:16" ht="40.5">
      <c r="A21" s="40" t="s">
        <v>12</v>
      </c>
      <c r="B21" s="56">
        <v>97915</v>
      </c>
      <c r="C21" s="37" t="s">
        <v>57</v>
      </c>
      <c r="D21" s="72">
        <v>2880</v>
      </c>
      <c r="E21" s="35" t="s">
        <v>11</v>
      </c>
      <c r="F21" s="54">
        <v>1.11</v>
      </c>
      <c r="G21" s="43">
        <v>28</v>
      </c>
      <c r="H21" s="44">
        <f>(F21*1.28)</f>
        <v>1.4208</v>
      </c>
      <c r="I21" s="59">
        <v>1.24</v>
      </c>
      <c r="J21" s="46">
        <f>I21*D21</f>
        <v>3571.2</v>
      </c>
      <c r="K21" s="47">
        <v>0.18</v>
      </c>
      <c r="L21" s="46">
        <f>K21*D21</f>
        <v>518.4</v>
      </c>
      <c r="M21" s="48">
        <f>L21+J21</f>
        <v>4089.6</v>
      </c>
      <c r="N21" s="99"/>
      <c r="O21" s="104"/>
      <c r="P21" s="104"/>
    </row>
    <row r="22" spans="1:16" ht="27">
      <c r="A22" s="40" t="s">
        <v>17</v>
      </c>
      <c r="B22" s="51" t="s">
        <v>43</v>
      </c>
      <c r="C22" s="41" t="s">
        <v>18</v>
      </c>
      <c r="D22" s="72">
        <v>3600</v>
      </c>
      <c r="E22" s="35" t="s">
        <v>0</v>
      </c>
      <c r="F22" s="54">
        <v>0.49</v>
      </c>
      <c r="G22" s="43">
        <v>28</v>
      </c>
      <c r="H22" s="44">
        <f>(F22*1.28)</f>
        <v>0.6272</v>
      </c>
      <c r="I22" s="45">
        <v>0.6</v>
      </c>
      <c r="J22" s="46">
        <f>I22*D22</f>
        <v>2160</v>
      </c>
      <c r="K22" s="47">
        <v>0.03</v>
      </c>
      <c r="L22" s="46">
        <f>K22*D22</f>
        <v>108</v>
      </c>
      <c r="M22" s="48">
        <f>L22+J22</f>
        <v>2268</v>
      </c>
      <c r="N22" s="29"/>
      <c r="O22" s="104"/>
      <c r="P22" s="104"/>
    </row>
    <row r="23" spans="1:16" ht="28.5" customHeight="1">
      <c r="A23" s="75"/>
      <c r="B23" s="76"/>
      <c r="F23" s="76"/>
      <c r="G23" s="76"/>
      <c r="H23" s="76" t="s">
        <v>26</v>
      </c>
      <c r="I23" s="116">
        <f>J22+J21+J20</f>
        <v>13075.2</v>
      </c>
      <c r="J23" s="117"/>
      <c r="K23" s="129">
        <f>L22+L21+L20</f>
        <v>6422.4</v>
      </c>
      <c r="L23" s="130"/>
      <c r="M23" s="73">
        <f>M22+M21+M20</f>
        <v>19497.6</v>
      </c>
      <c r="N23" s="29"/>
      <c r="P23" s="105"/>
    </row>
    <row r="24" spans="1:16" ht="28.5" customHeight="1">
      <c r="A24" s="49" t="s">
        <v>59</v>
      </c>
      <c r="B24" s="53"/>
      <c r="C24" s="109" t="s">
        <v>63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29"/>
      <c r="O24" s="104"/>
      <c r="P24" s="104"/>
    </row>
    <row r="25" spans="1:16" ht="28.5" customHeight="1">
      <c r="A25" s="40" t="s">
        <v>60</v>
      </c>
      <c r="B25" s="51">
        <v>13521</v>
      </c>
      <c r="C25" s="57" t="s">
        <v>64</v>
      </c>
      <c r="D25" s="72">
        <v>2</v>
      </c>
      <c r="E25" s="58" t="s">
        <v>65</v>
      </c>
      <c r="F25" s="54">
        <v>146.85</v>
      </c>
      <c r="G25" s="43">
        <v>28</v>
      </c>
      <c r="H25" s="44">
        <f>(F25*1.28)</f>
        <v>187.968</v>
      </c>
      <c r="I25" s="45">
        <v>150.38</v>
      </c>
      <c r="J25" s="46">
        <f>I25*D25</f>
        <v>300.76</v>
      </c>
      <c r="K25" s="47">
        <v>37.59</v>
      </c>
      <c r="L25" s="46">
        <f>K25*D25</f>
        <v>75.18</v>
      </c>
      <c r="M25" s="48">
        <f>L25+J25</f>
        <v>375.94</v>
      </c>
      <c r="N25" s="29"/>
      <c r="O25" s="104"/>
      <c r="P25" s="104"/>
    </row>
    <row r="26" spans="1:16" ht="30" customHeight="1">
      <c r="A26" s="40" t="s">
        <v>61</v>
      </c>
      <c r="B26" s="56">
        <v>34723</v>
      </c>
      <c r="C26" s="37" t="s">
        <v>66</v>
      </c>
      <c r="D26" s="72">
        <v>0.4</v>
      </c>
      <c r="E26" s="35" t="s">
        <v>0</v>
      </c>
      <c r="F26" s="54">
        <v>1027.96</v>
      </c>
      <c r="G26" s="43">
        <v>28</v>
      </c>
      <c r="H26" s="44">
        <f>(F26*1.28)</f>
        <v>1315.7888</v>
      </c>
      <c r="I26" s="59">
        <v>1052.63</v>
      </c>
      <c r="J26" s="46">
        <f>I26*D26</f>
        <v>421.0520000000001</v>
      </c>
      <c r="K26" s="47">
        <v>263.16</v>
      </c>
      <c r="L26" s="46">
        <f>K26*D26</f>
        <v>105.26400000000001</v>
      </c>
      <c r="M26" s="48">
        <f>L26+J26</f>
        <v>526.316</v>
      </c>
      <c r="N26" s="99"/>
      <c r="O26" s="104"/>
      <c r="P26" s="104"/>
    </row>
    <row r="27" spans="1:16" ht="36.75" customHeight="1">
      <c r="A27" s="40" t="s">
        <v>62</v>
      </c>
      <c r="B27" s="51">
        <v>21013</v>
      </c>
      <c r="C27" s="41" t="s">
        <v>67</v>
      </c>
      <c r="D27" s="72">
        <v>10.8</v>
      </c>
      <c r="E27" s="35" t="s">
        <v>1</v>
      </c>
      <c r="F27" s="54">
        <v>91.09</v>
      </c>
      <c r="G27" s="43">
        <v>28</v>
      </c>
      <c r="H27" s="44">
        <f>(F27*1.28)</f>
        <v>116.5952</v>
      </c>
      <c r="I27" s="45">
        <v>93.28</v>
      </c>
      <c r="J27" s="46">
        <f>I27*D27</f>
        <v>1007.4240000000001</v>
      </c>
      <c r="K27" s="47">
        <v>23.32</v>
      </c>
      <c r="L27" s="46">
        <f>K27*D27</f>
        <v>251.85600000000002</v>
      </c>
      <c r="M27" s="48">
        <f>L27+J27</f>
        <v>1259.2800000000002</v>
      </c>
      <c r="N27" s="29"/>
      <c r="O27" s="104"/>
      <c r="P27" s="104"/>
    </row>
    <row r="28" spans="1:16" ht="28.5" customHeight="1">
      <c r="A28" s="107"/>
      <c r="B28" s="108"/>
      <c r="F28" s="108"/>
      <c r="G28" s="108"/>
      <c r="H28" s="108" t="s">
        <v>63</v>
      </c>
      <c r="I28" s="116">
        <f>J27+J26+J25</f>
        <v>1729.236</v>
      </c>
      <c r="J28" s="117"/>
      <c r="K28" s="129">
        <f>L27+L26+L25</f>
        <v>432.3</v>
      </c>
      <c r="L28" s="130"/>
      <c r="M28" s="73">
        <f>M27+M26+M25</f>
        <v>2161.536</v>
      </c>
      <c r="N28" s="29"/>
      <c r="P28" s="105"/>
    </row>
    <row r="29" spans="1:14" ht="12.75">
      <c r="A29" s="60"/>
      <c r="B29" s="61"/>
      <c r="C29" s="61"/>
      <c r="D29" s="61"/>
      <c r="E29" s="61"/>
      <c r="F29" s="61"/>
      <c r="G29" s="61"/>
      <c r="H29" s="61"/>
      <c r="I29" s="62"/>
      <c r="J29" s="62"/>
      <c r="K29" s="65"/>
      <c r="L29" s="63"/>
      <c r="M29" s="64"/>
      <c r="N29" s="29"/>
    </row>
    <row r="30" spans="1:14" ht="13.5">
      <c r="A30" s="66"/>
      <c r="B30" s="67"/>
      <c r="C30" s="67"/>
      <c r="D30" s="67"/>
      <c r="E30" s="67"/>
      <c r="F30" s="67"/>
      <c r="G30" s="67"/>
      <c r="H30" s="67"/>
      <c r="I30" s="124" t="s">
        <v>6</v>
      </c>
      <c r="J30" s="124"/>
      <c r="K30" s="124" t="s">
        <v>45</v>
      </c>
      <c r="L30" s="124"/>
      <c r="M30" s="30" t="s">
        <v>22</v>
      </c>
      <c r="N30" s="29"/>
    </row>
    <row r="31" spans="1:16" ht="28.5" customHeight="1" thickBot="1">
      <c r="A31" s="126" t="s">
        <v>73</v>
      </c>
      <c r="B31" s="127"/>
      <c r="C31" s="127"/>
      <c r="D31" s="127"/>
      <c r="E31" s="127"/>
      <c r="F31" s="127"/>
      <c r="G31" s="127"/>
      <c r="H31" s="128"/>
      <c r="I31" s="122">
        <f>I23+I18+I13+I10+I28</f>
        <v>174972.996</v>
      </c>
      <c r="J31" s="123"/>
      <c r="K31" s="125">
        <f>K23+K18+K13+K10+K28</f>
        <v>94451.94</v>
      </c>
      <c r="L31" s="125"/>
      <c r="M31" s="71">
        <f>M23+M18+M13+M10+M28</f>
        <v>269424.93600000005</v>
      </c>
      <c r="N31" s="29"/>
      <c r="O31" s="106"/>
      <c r="P31" s="105"/>
    </row>
    <row r="32" ht="12.75">
      <c r="N32" s="29"/>
    </row>
    <row r="33" ht="12.75">
      <c r="N33" s="29"/>
    </row>
    <row r="34" spans="2:17" ht="33" customHeight="1">
      <c r="B34" s="1" t="s">
        <v>74</v>
      </c>
      <c r="C34" s="11"/>
      <c r="D34" s="5" t="s">
        <v>75</v>
      </c>
      <c r="E34" s="5"/>
      <c r="F34" s="5"/>
      <c r="I34" s="5"/>
      <c r="J34" s="5"/>
      <c r="M34" s="29"/>
      <c r="N34" s="29"/>
      <c r="P34" s="106"/>
      <c r="Q34" s="106"/>
    </row>
    <row r="35" spans="4:17" ht="13.5">
      <c r="D35" s="5"/>
      <c r="E35" s="5"/>
      <c r="F35" s="5"/>
      <c r="I35" s="5"/>
      <c r="J35" s="5"/>
      <c r="N35" s="29"/>
      <c r="Q35" s="106"/>
    </row>
    <row r="36" spans="14:17" ht="12.75">
      <c r="N36" s="29"/>
      <c r="Q36" s="106"/>
    </row>
    <row r="37" ht="12.75">
      <c r="N37" s="29"/>
    </row>
    <row r="38" ht="12.75">
      <c r="N38" s="29"/>
    </row>
    <row r="39" ht="12.75">
      <c r="N39" s="29"/>
    </row>
    <row r="40" ht="12.75">
      <c r="N40" s="29"/>
    </row>
    <row r="41" spans="1:14" ht="27.75" customHeight="1">
      <c r="A41" s="23"/>
      <c r="B41" s="80"/>
      <c r="C41" s="82"/>
      <c r="D41" s="23"/>
      <c r="E41" s="23"/>
      <c r="F41" s="80"/>
      <c r="G41" s="92"/>
      <c r="H41" s="93"/>
      <c r="I41" s="81"/>
      <c r="J41" s="81"/>
      <c r="K41" s="81"/>
      <c r="L41" s="94"/>
      <c r="M41" s="94"/>
      <c r="N41" s="29"/>
    </row>
    <row r="42" spans="1:14" ht="27.75" customHeight="1">
      <c r="A42" s="23"/>
      <c r="B42" s="80"/>
      <c r="C42" s="82"/>
      <c r="D42" s="23"/>
      <c r="E42" s="23"/>
      <c r="F42" s="80"/>
      <c r="G42" s="92"/>
      <c r="H42" s="93"/>
      <c r="I42" s="81"/>
      <c r="J42" s="81"/>
      <c r="K42" s="81"/>
      <c r="L42" s="94"/>
      <c r="M42" s="94"/>
      <c r="N42" s="29"/>
    </row>
    <row r="43" spans="1:14" ht="13.5">
      <c r="A43" s="23"/>
      <c r="B43" s="80"/>
      <c r="C43" s="82"/>
      <c r="D43" s="23"/>
      <c r="E43" s="23"/>
      <c r="F43" s="80"/>
      <c r="G43" s="92"/>
      <c r="H43" s="93"/>
      <c r="I43" s="81"/>
      <c r="J43" s="81"/>
      <c r="K43" s="83"/>
      <c r="L43" s="95"/>
      <c r="M43" s="94"/>
      <c r="N43" s="29"/>
    </row>
    <row r="44" spans="1:14" ht="12.75">
      <c r="A44" s="134"/>
      <c r="B44" s="134"/>
      <c r="C44" s="134"/>
      <c r="D44" s="134"/>
      <c r="E44" s="134"/>
      <c r="F44" s="134"/>
      <c r="G44" s="134"/>
      <c r="H44" s="134"/>
      <c r="I44" s="135"/>
      <c r="J44" s="136"/>
      <c r="K44" s="135"/>
      <c r="L44" s="136"/>
      <c r="M44" s="84"/>
      <c r="N44" s="29"/>
    </row>
    <row r="45" spans="1:14" ht="12.75">
      <c r="A45" s="68"/>
      <c r="B45" s="68"/>
      <c r="C45" s="68"/>
      <c r="D45" s="68"/>
      <c r="E45" s="68"/>
      <c r="F45" s="68"/>
      <c r="G45" s="68"/>
      <c r="H45" s="68"/>
      <c r="I45" s="31"/>
      <c r="J45" s="31"/>
      <c r="K45" s="85"/>
      <c r="L45" s="85"/>
      <c r="M45" s="33"/>
      <c r="N45" s="29"/>
    </row>
    <row r="46" spans="1:14" ht="12.75">
      <c r="A46" s="32"/>
      <c r="B46" s="32"/>
      <c r="C46" s="91"/>
      <c r="D46" s="91"/>
      <c r="E46" s="91"/>
      <c r="F46" s="91"/>
      <c r="G46" s="91"/>
      <c r="H46" s="91"/>
      <c r="I46" s="91"/>
      <c r="J46" s="150"/>
      <c r="K46" s="151"/>
      <c r="L46" s="16"/>
      <c r="M46" s="16"/>
      <c r="N46" s="29"/>
    </row>
    <row r="47" spans="1:14" ht="13.5">
      <c r="A47" s="23"/>
      <c r="B47" s="23"/>
      <c r="C47" s="96"/>
      <c r="D47" s="86"/>
      <c r="E47" s="87"/>
      <c r="F47" s="97"/>
      <c r="G47" s="92"/>
      <c r="H47" s="97"/>
      <c r="I47" s="88"/>
      <c r="J47" s="88"/>
      <c r="K47" s="89"/>
      <c r="L47" s="89"/>
      <c r="M47" s="89"/>
      <c r="N47" s="29"/>
    </row>
    <row r="48" spans="1:14" ht="13.5">
      <c r="A48" s="23"/>
      <c r="B48" s="23"/>
      <c r="C48" s="82"/>
      <c r="D48" s="86"/>
      <c r="E48" s="90"/>
      <c r="F48" s="97"/>
      <c r="G48" s="92"/>
      <c r="H48" s="97"/>
      <c r="I48" s="89"/>
      <c r="J48" s="88"/>
      <c r="K48" s="89"/>
      <c r="L48" s="89"/>
      <c r="M48" s="89"/>
      <c r="N48" s="98"/>
    </row>
    <row r="49" spans="1:14" ht="13.5">
      <c r="A49" s="23"/>
      <c r="B49" s="23"/>
      <c r="C49" s="96"/>
      <c r="D49" s="86"/>
      <c r="E49" s="86"/>
      <c r="F49" s="97"/>
      <c r="G49" s="92"/>
      <c r="H49" s="97"/>
      <c r="I49" s="89"/>
      <c r="J49" s="88"/>
      <c r="K49" s="89"/>
      <c r="L49" s="89"/>
      <c r="M49" s="89"/>
      <c r="N49" s="98"/>
    </row>
    <row r="50" spans="1:14" ht="12.75">
      <c r="A50" s="134"/>
      <c r="B50" s="134"/>
      <c r="C50" s="134"/>
      <c r="D50" s="134"/>
      <c r="E50" s="134"/>
      <c r="F50" s="134"/>
      <c r="G50" s="134"/>
      <c r="H50" s="134"/>
      <c r="I50" s="135"/>
      <c r="J50" s="136"/>
      <c r="K50" s="135"/>
      <c r="L50" s="136"/>
      <c r="M50" s="84"/>
      <c r="N50" s="13"/>
    </row>
    <row r="51" spans="1:14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4" spans="1:13" ht="12.75">
      <c r="A54" s="68"/>
      <c r="B54" s="68"/>
      <c r="C54" s="68"/>
      <c r="D54" s="68"/>
      <c r="E54" s="68"/>
      <c r="F54" s="68"/>
      <c r="G54" s="68"/>
      <c r="H54" s="68"/>
      <c r="I54" s="31"/>
      <c r="J54" s="32"/>
      <c r="K54" s="34"/>
      <c r="L54" s="34"/>
      <c r="M54" s="33"/>
    </row>
    <row r="55" spans="1:13" ht="12.75">
      <c r="A55" s="69"/>
      <c r="B55" s="69"/>
      <c r="C55" s="69"/>
      <c r="D55" s="69"/>
      <c r="E55" s="2"/>
      <c r="F55" s="2"/>
      <c r="G55" s="2"/>
      <c r="H55" s="2"/>
      <c r="I55" s="69"/>
      <c r="J55" s="69"/>
      <c r="K55" s="121"/>
      <c r="L55" s="121"/>
      <c r="M55" s="70"/>
    </row>
    <row r="56" spans="1:13" ht="12.75">
      <c r="A56" s="69"/>
      <c r="B56" s="69"/>
      <c r="C56" s="69"/>
      <c r="D56" s="69"/>
      <c r="E56" s="2"/>
      <c r="F56" s="2"/>
      <c r="G56" s="2"/>
      <c r="H56" s="2"/>
      <c r="I56" s="70"/>
      <c r="J56" s="69"/>
      <c r="K56" s="34"/>
      <c r="L56" s="34"/>
      <c r="M56" s="70"/>
    </row>
    <row r="57" spans="4:13" ht="13.5">
      <c r="D57" s="5"/>
      <c r="E57" s="5"/>
      <c r="F57" s="5"/>
      <c r="G57" s="5"/>
      <c r="H57" s="5"/>
      <c r="I57" s="5"/>
      <c r="J57" s="27"/>
      <c r="K57" s="5"/>
      <c r="L57" s="28"/>
      <c r="M57" s="7"/>
    </row>
    <row r="58" spans="3:12" ht="13.5">
      <c r="C58" s="5"/>
      <c r="D58" s="5"/>
      <c r="E58" s="5"/>
      <c r="F58" s="5"/>
      <c r="G58" s="5"/>
      <c r="H58" s="5"/>
      <c r="I58" s="5"/>
      <c r="J58" s="27"/>
      <c r="K58" s="5"/>
      <c r="L58" s="29"/>
    </row>
    <row r="59" spans="3:11" ht="13.5">
      <c r="C59" s="5"/>
      <c r="D59" s="5"/>
      <c r="E59" s="5"/>
      <c r="F59" s="5"/>
      <c r="G59" s="5"/>
      <c r="H59" s="5"/>
      <c r="I59" s="5"/>
      <c r="J59" s="5"/>
      <c r="K59" s="5"/>
    </row>
    <row r="60" spans="3:11" ht="13.5">
      <c r="C60" s="5"/>
      <c r="G60" s="5"/>
      <c r="H60" s="5"/>
      <c r="K60" s="5"/>
    </row>
    <row r="61" spans="3:11" ht="13.5">
      <c r="C61" s="5"/>
      <c r="G61" s="5"/>
      <c r="H61" s="5"/>
      <c r="K61" s="5"/>
    </row>
  </sheetData>
  <sheetProtection/>
  <mergeCells count="39">
    <mergeCell ref="A5:B6"/>
    <mergeCell ref="G5:G6"/>
    <mergeCell ref="H5:H6"/>
    <mergeCell ref="J46:K46"/>
    <mergeCell ref="A44:H44"/>
    <mergeCell ref="I44:J44"/>
    <mergeCell ref="K44:L44"/>
    <mergeCell ref="A10:H10"/>
    <mergeCell ref="C7:M7"/>
    <mergeCell ref="C11:M11"/>
    <mergeCell ref="A1:M1"/>
    <mergeCell ref="I5:J5"/>
    <mergeCell ref="E5:E6"/>
    <mergeCell ref="C5:C6"/>
    <mergeCell ref="I30:J30"/>
    <mergeCell ref="F5:F6"/>
    <mergeCell ref="M5:M6"/>
    <mergeCell ref="K5:L5"/>
    <mergeCell ref="D5:D6"/>
    <mergeCell ref="I28:J28"/>
    <mergeCell ref="I10:J10"/>
    <mergeCell ref="K10:L10"/>
    <mergeCell ref="A50:H50"/>
    <mergeCell ref="I50:J50"/>
    <mergeCell ref="K50:L50"/>
    <mergeCell ref="I13:J13"/>
    <mergeCell ref="K18:L18"/>
    <mergeCell ref="A13:H13"/>
    <mergeCell ref="K13:L13"/>
    <mergeCell ref="K28:L28"/>
    <mergeCell ref="I18:J18"/>
    <mergeCell ref="A18:H18"/>
    <mergeCell ref="K55:L55"/>
    <mergeCell ref="I31:J31"/>
    <mergeCell ref="K30:L30"/>
    <mergeCell ref="K31:L31"/>
    <mergeCell ref="A31:H31"/>
    <mergeCell ref="I23:J23"/>
    <mergeCell ref="K23:L23"/>
  </mergeCells>
  <printOptions horizontalCentered="1"/>
  <pageMargins left="1.535433070866142" right="0" top="0.03937007874015748" bottom="0.03937007874015748" header="0.31496062992125984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2022-08-26T15:03:44Z</cp:lastPrinted>
  <dcterms:created xsi:type="dcterms:W3CDTF">2009-06-08T13:06:44Z</dcterms:created>
  <dcterms:modified xsi:type="dcterms:W3CDTF">2022-09-22T13:22:04Z</dcterms:modified>
  <cp:category/>
  <cp:version/>
  <cp:contentType/>
  <cp:contentStatus/>
</cp:coreProperties>
</file>