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<sst xmlns="http://schemas.openxmlformats.org/spreadsheetml/2006/main" count="79" uniqueCount="65">
  <si>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</si>
  <si>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</si>
  <si>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</si>
  <si>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</si>
  <si>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</si>
  <si>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</si>
  <si>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</si>
  <si>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</si>
  <si>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</si>
  <si>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</si>
  <si>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</si>
  <si>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</si>
  <si>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</si>
  <si>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</si>
  <si>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</si>
  <si>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</si>
  <si>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</si>
  <si>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</si>
  <si>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</si>
  <si>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</si>
  <si>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</si>
  <si>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</si>
  <si>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</si>
  <si>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</si>
  <si>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</si>
  <si>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</si>
  <si>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</si>
  <si>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</si>
  <si>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</si>
  <si>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</si>
  <si>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</si>
  <si>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</si>
  <si>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</si>
  <si>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</si>
  <si>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</si>
  <si>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</si>
  <si>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</si>
  <si>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</si>
  <si>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</si>
  <si>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</si>
  <si>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</si>
  <si>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</si>
  <si>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</si>
  <si>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</si>
  <si>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</si>
  <si>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</si>
  <si>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</si>
  <si>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</si>
  <si>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</si>
  <si>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</si>
  <si>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</si>
  <si>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</si>
  <si>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</si>
  <si>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</si>
  <si>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</si>
  <si>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</si>
  <si>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</si>
  <si>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</si>
  <si>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</si>
  <si>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</si>
  <si>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</si>
  <si>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BOZANO/RS</t>
  </si>
  <si>
    <t>JAMILE STORCH - CREA RS 219831</t>
  </si>
  <si>
    <t xml:space="preserve">CIDADE DE BOZANO AO DISTRITO SANTA LÚCIA </t>
  </si>
  <si>
    <t>PAVIMENT. POLIÉDRICA NO PROLONGAMENTO DA RODOVIA FREDERICO COSTA BEBER  A=2.100M²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</si>
</sst>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10" fontId="1" fillId="32" borderId="17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6" fillId="13" borderId="23" xfId="0" applyFont="1" applyFill="1" applyBorder="1" applyAlignment="1" applyProtection="1">
      <alignment horizontal="center" vertical="center" wrapText="1"/>
      <protection/>
    </xf>
    <xf numFmtId="0" fontId="6" fillId="13" borderId="24" xfId="0" applyFont="1" applyFill="1" applyBorder="1" applyAlignment="1" applyProtection="1">
      <alignment horizontal="center" vertical="center" wrapText="1"/>
      <protection/>
    </xf>
    <xf numFmtId="0" fontId="6" fillId="13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6" fillId="0" borderId="15" xfId="0" applyNumberFormat="1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058150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7781925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6">
      <selection activeCell="D53" sqref="D53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0.281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61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14"/>
      <c r="P2" s="14"/>
      <c r="Q2" s="14"/>
      <c r="R2" s="14"/>
    </row>
    <row r="3" spans="2:18" ht="15.75" customHeight="1">
      <c r="B3" s="95" t="s">
        <v>42</v>
      </c>
      <c r="C3" s="96"/>
      <c r="D3" s="96"/>
      <c r="E3" s="96"/>
      <c r="F3" s="96"/>
      <c r="G3" s="97"/>
      <c r="H3" s="91" t="s">
        <v>55</v>
      </c>
      <c r="I3" s="91"/>
      <c r="J3" s="91"/>
      <c r="K3" s="91"/>
      <c r="L3" s="91"/>
      <c r="M3" s="91"/>
      <c r="N3" s="92"/>
      <c r="O3" s="15"/>
      <c r="P3" s="15"/>
      <c r="Q3" s="15"/>
      <c r="R3" s="15"/>
    </row>
    <row r="4" spans="2:18" ht="31.5" customHeight="1">
      <c r="B4" s="71" t="s">
        <v>59</v>
      </c>
      <c r="C4" s="72"/>
      <c r="D4" s="72"/>
      <c r="E4" s="72"/>
      <c r="F4" s="72"/>
      <c r="G4" s="73"/>
      <c r="H4" s="74" t="s">
        <v>64</v>
      </c>
      <c r="I4" s="75"/>
      <c r="J4" s="75"/>
      <c r="K4" s="75"/>
      <c r="L4" s="75"/>
      <c r="M4" s="75"/>
      <c r="N4" s="76"/>
      <c r="O4" s="15"/>
      <c r="P4" s="15"/>
      <c r="Q4" s="15"/>
      <c r="R4" s="15"/>
    </row>
    <row r="5" spans="2:18" ht="15.75" customHeight="1">
      <c r="B5" s="101" t="s">
        <v>60</v>
      </c>
      <c r="C5" s="102"/>
      <c r="D5" s="102"/>
      <c r="E5" s="102"/>
      <c r="F5" s="102"/>
      <c r="G5" s="103"/>
      <c r="H5" s="74" t="s">
        <v>63</v>
      </c>
      <c r="I5" s="75"/>
      <c r="J5" s="75"/>
      <c r="K5" s="75"/>
      <c r="L5" s="75"/>
      <c r="M5" s="75"/>
      <c r="N5" s="76"/>
      <c r="O5" s="15"/>
      <c r="P5" s="15"/>
      <c r="Q5" s="15"/>
      <c r="R5" s="15"/>
    </row>
    <row r="6" spans="2:18" ht="16.5" customHeight="1" thickBot="1">
      <c r="B6" s="98" t="s">
        <v>43</v>
      </c>
      <c r="C6" s="99"/>
      <c r="D6" s="99"/>
      <c r="E6" s="99"/>
      <c r="F6" s="99"/>
      <c r="G6" s="100"/>
      <c r="H6" s="93" t="s">
        <v>61</v>
      </c>
      <c r="I6" s="93"/>
      <c r="J6" s="93"/>
      <c r="K6" s="93"/>
      <c r="L6" s="93"/>
      <c r="M6" s="93"/>
      <c r="N6" s="94"/>
      <c r="O6" s="15"/>
      <c r="P6" s="15"/>
      <c r="Q6" s="15"/>
      <c r="R6" s="15"/>
    </row>
    <row r="7" ht="13.5" thickBot="1"/>
    <row r="8" spans="2:14" ht="12.75" customHeight="1">
      <c r="B8" s="33" t="s">
        <v>24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2:14" ht="13.5" thickBot="1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2:17" ht="12.75" customHeight="1">
      <c r="B10" s="24" t="s">
        <v>41</v>
      </c>
      <c r="C10" s="25"/>
      <c r="D10" s="25"/>
      <c r="E10" s="26"/>
      <c r="F10" s="108" t="s">
        <v>36</v>
      </c>
      <c r="G10" s="109"/>
      <c r="H10" s="110"/>
      <c r="I10" s="24" t="s">
        <v>18</v>
      </c>
      <c r="J10" s="25"/>
      <c r="K10" s="25"/>
      <c r="L10" s="25"/>
      <c r="M10" s="25"/>
      <c r="N10" s="26"/>
      <c r="Q10" s="1" t="s">
        <v>52</v>
      </c>
    </row>
    <row r="11" spans="2:17" ht="12.75">
      <c r="B11" s="27"/>
      <c r="C11" s="28"/>
      <c r="D11" s="28"/>
      <c r="E11" s="29"/>
      <c r="F11" s="111"/>
      <c r="G11" s="112"/>
      <c r="H11" s="113"/>
      <c r="I11" s="55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56"/>
      <c r="K11" s="56"/>
      <c r="L11" s="56"/>
      <c r="M11" s="56"/>
      <c r="N11" s="57"/>
      <c r="Q11" s="1" t="s">
        <v>47</v>
      </c>
    </row>
    <row r="12" spans="2:19" ht="12.75" customHeight="1" thickBot="1">
      <c r="B12" s="30"/>
      <c r="C12" s="31"/>
      <c r="D12" s="31"/>
      <c r="E12" s="32"/>
      <c r="F12" s="114"/>
      <c r="G12" s="115"/>
      <c r="H12" s="116"/>
      <c r="I12" s="55"/>
      <c r="J12" s="56"/>
      <c r="K12" s="56"/>
      <c r="L12" s="56"/>
      <c r="M12" s="56"/>
      <c r="N12" s="57"/>
      <c r="Q12" s="11" t="s">
        <v>48</v>
      </c>
      <c r="S12" s="1" t="s">
        <v>0</v>
      </c>
    </row>
    <row r="13" spans="2:19" ht="12.75">
      <c r="B13" s="36" t="s">
        <v>49</v>
      </c>
      <c r="C13" s="37"/>
      <c r="D13" s="37"/>
      <c r="E13" s="38"/>
      <c r="F13" s="117" t="s">
        <v>47</v>
      </c>
      <c r="G13" s="118"/>
      <c r="H13" s="119"/>
      <c r="I13" s="55"/>
      <c r="J13" s="56"/>
      <c r="K13" s="56"/>
      <c r="L13" s="56"/>
      <c r="M13" s="56"/>
      <c r="N13" s="57"/>
      <c r="Q13" s="11"/>
      <c r="S13" s="1" t="s">
        <v>35</v>
      </c>
    </row>
    <row r="14" spans="2:19" ht="12.75">
      <c r="B14" s="36"/>
      <c r="C14" s="37"/>
      <c r="D14" s="37"/>
      <c r="E14" s="38"/>
      <c r="F14" s="117"/>
      <c r="G14" s="118"/>
      <c r="H14" s="119"/>
      <c r="I14" s="55"/>
      <c r="J14" s="56"/>
      <c r="K14" s="56"/>
      <c r="L14" s="56"/>
      <c r="M14" s="56"/>
      <c r="N14" s="57"/>
      <c r="Q14" s="11"/>
      <c r="S14" s="1" t="s">
        <v>35</v>
      </c>
    </row>
    <row r="15" spans="2:19" ht="12.75" customHeight="1">
      <c r="B15" s="36"/>
      <c r="C15" s="37"/>
      <c r="D15" s="37"/>
      <c r="E15" s="38"/>
      <c r="F15" s="117"/>
      <c r="G15" s="118"/>
      <c r="H15" s="119"/>
      <c r="I15" s="55"/>
      <c r="J15" s="56"/>
      <c r="K15" s="56"/>
      <c r="L15" s="56"/>
      <c r="M15" s="56"/>
      <c r="N15" s="57"/>
      <c r="Q15" s="11"/>
      <c r="S15" s="1" t="s">
        <v>0</v>
      </c>
    </row>
    <row r="16" spans="2:19" ht="13.5" thickBot="1">
      <c r="B16" s="39"/>
      <c r="C16" s="40"/>
      <c r="D16" s="40"/>
      <c r="E16" s="41"/>
      <c r="F16" s="120"/>
      <c r="G16" s="121"/>
      <c r="H16" s="122"/>
      <c r="I16" s="55"/>
      <c r="J16" s="56"/>
      <c r="K16" s="56"/>
      <c r="L16" s="56"/>
      <c r="M16" s="56"/>
      <c r="N16" s="57"/>
      <c r="Q16" s="11"/>
      <c r="S16" s="1" t="s">
        <v>35</v>
      </c>
    </row>
    <row r="17" spans="2:19" ht="12.75" customHeight="1">
      <c r="B17" s="33" t="str">
        <f>IF(F17="OK","BDI ABAIXO PODE SER ACEITO","")</f>
        <v>BDI ABAIXO PODE SER ACEITO</v>
      </c>
      <c r="C17" s="34"/>
      <c r="D17" s="34"/>
      <c r="E17" s="35"/>
      <c r="F17" s="66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67"/>
      <c r="H17" s="68"/>
      <c r="I17" s="55"/>
      <c r="J17" s="56"/>
      <c r="K17" s="56"/>
      <c r="L17" s="56"/>
      <c r="M17" s="56"/>
      <c r="N17" s="57"/>
      <c r="Q17" s="11"/>
      <c r="S17" s="1" t="s">
        <v>36</v>
      </c>
    </row>
    <row r="18" spans="2:19" ht="13.5" customHeight="1">
      <c r="B18" s="36"/>
      <c r="C18" s="37"/>
      <c r="D18" s="37"/>
      <c r="E18" s="38"/>
      <c r="F18" s="66"/>
      <c r="G18" s="67"/>
      <c r="H18" s="68"/>
      <c r="I18" s="55"/>
      <c r="J18" s="56"/>
      <c r="K18" s="56"/>
      <c r="L18" s="56"/>
      <c r="M18" s="56"/>
      <c r="N18" s="57"/>
      <c r="Q18" s="11"/>
      <c r="S18" s="1" t="s">
        <v>37</v>
      </c>
    </row>
    <row r="19" spans="2:19" ht="12.75">
      <c r="B19" s="36"/>
      <c r="C19" s="37"/>
      <c r="D19" s="37"/>
      <c r="E19" s="38"/>
      <c r="F19" s="66"/>
      <c r="G19" s="67"/>
      <c r="H19" s="68"/>
      <c r="I19" s="55"/>
      <c r="J19" s="56"/>
      <c r="K19" s="56"/>
      <c r="L19" s="56"/>
      <c r="M19" s="56"/>
      <c r="N19" s="57"/>
      <c r="Q19" s="11"/>
      <c r="S19" s="1" t="s">
        <v>38</v>
      </c>
    </row>
    <row r="20" spans="2:19" ht="12.75">
      <c r="B20" s="36"/>
      <c r="C20" s="37"/>
      <c r="D20" s="37"/>
      <c r="E20" s="38"/>
      <c r="F20" s="66"/>
      <c r="G20" s="67"/>
      <c r="H20" s="68"/>
      <c r="I20" s="55"/>
      <c r="J20" s="56"/>
      <c r="K20" s="56"/>
      <c r="L20" s="56"/>
      <c r="M20" s="56"/>
      <c r="N20" s="57"/>
      <c r="Q20" s="11"/>
      <c r="S20" s="1" t="s">
        <v>39</v>
      </c>
    </row>
    <row r="21" spans="2:24" ht="12.75">
      <c r="B21" s="36"/>
      <c r="C21" s="37"/>
      <c r="D21" s="37"/>
      <c r="E21" s="38"/>
      <c r="F21" s="66"/>
      <c r="G21" s="67"/>
      <c r="H21" s="68"/>
      <c r="I21" s="55"/>
      <c r="J21" s="56"/>
      <c r="K21" s="56"/>
      <c r="L21" s="56"/>
      <c r="M21" s="56"/>
      <c r="N21" s="57"/>
      <c r="Q21" s="11"/>
      <c r="S21" s="1" t="s">
        <v>40</v>
      </c>
      <c r="X21" s="1" t="s">
        <v>18</v>
      </c>
    </row>
    <row r="22" spans="2:17" ht="13.5" thickBot="1">
      <c r="B22" s="39"/>
      <c r="C22" s="40"/>
      <c r="D22" s="40"/>
      <c r="E22" s="41"/>
      <c r="F22" s="66"/>
      <c r="G22" s="67"/>
      <c r="H22" s="68"/>
      <c r="I22" s="55"/>
      <c r="J22" s="56"/>
      <c r="K22" s="56"/>
      <c r="L22" s="56"/>
      <c r="M22" s="56"/>
      <c r="N22" s="57"/>
      <c r="Q22" s="11"/>
    </row>
    <row r="23" spans="2:19" ht="12.75" customHeight="1">
      <c r="B23" s="79">
        <f>IF(Z32=FALSE,IF(F10="Escolha o tipo de obra","Escolha o tipo de obra",IF(F13="ONERADO",Z31,IF(F13="DESONERADO",AB31,"Escolha o regime de contribuição"))),"PREENCHER TODOS OS COMPONENTES DO BDI")</f>
        <v>0.28</v>
      </c>
      <c r="C23" s="80"/>
      <c r="D23" s="80"/>
      <c r="E23" s="81"/>
      <c r="F23" s="66"/>
      <c r="G23" s="67"/>
      <c r="H23" s="68"/>
      <c r="I23" s="55"/>
      <c r="J23" s="56"/>
      <c r="K23" s="56"/>
      <c r="L23" s="56"/>
      <c r="M23" s="56"/>
      <c r="N23" s="57"/>
      <c r="Q23" s="11"/>
      <c r="S23" s="1" t="s">
        <v>1</v>
      </c>
    </row>
    <row r="24" spans="2:19" ht="12.75" customHeight="1">
      <c r="B24" s="82"/>
      <c r="C24" s="83"/>
      <c r="D24" s="83"/>
      <c r="E24" s="84"/>
      <c r="F24" s="66"/>
      <c r="G24" s="67"/>
      <c r="H24" s="68"/>
      <c r="I24" s="55"/>
      <c r="J24" s="56"/>
      <c r="K24" s="56"/>
      <c r="L24" s="56"/>
      <c r="M24" s="56"/>
      <c r="N24" s="57"/>
      <c r="Q24" s="11"/>
      <c r="S24" s="1" t="s">
        <v>2</v>
      </c>
    </row>
    <row r="25" spans="2:19" ht="12.75" customHeight="1">
      <c r="B25" s="82"/>
      <c r="C25" s="83"/>
      <c r="D25" s="83"/>
      <c r="E25" s="84"/>
      <c r="F25" s="66"/>
      <c r="G25" s="67"/>
      <c r="H25" s="68"/>
      <c r="I25" s="55"/>
      <c r="J25" s="56"/>
      <c r="K25" s="56"/>
      <c r="L25" s="56"/>
      <c r="M25" s="56"/>
      <c r="N25" s="57"/>
      <c r="Q25" s="11"/>
      <c r="S25" s="1" t="s">
        <v>3</v>
      </c>
    </row>
    <row r="26" spans="2:19" ht="13.5" customHeight="1">
      <c r="B26" s="82"/>
      <c r="C26" s="83"/>
      <c r="D26" s="83"/>
      <c r="E26" s="84"/>
      <c r="F26" s="66"/>
      <c r="G26" s="67"/>
      <c r="H26" s="68"/>
      <c r="I26" s="55"/>
      <c r="J26" s="56"/>
      <c r="K26" s="56"/>
      <c r="L26" s="56"/>
      <c r="M26" s="56"/>
      <c r="N26" s="57"/>
      <c r="Q26" s="11"/>
      <c r="S26" s="1" t="s">
        <v>4</v>
      </c>
    </row>
    <row r="27" spans="2:19" ht="12.75" customHeight="1">
      <c r="B27" s="82"/>
      <c r="C27" s="83"/>
      <c r="D27" s="83"/>
      <c r="E27" s="84"/>
      <c r="F27" s="66"/>
      <c r="G27" s="67"/>
      <c r="H27" s="68"/>
      <c r="I27" s="55"/>
      <c r="J27" s="56"/>
      <c r="K27" s="56"/>
      <c r="L27" s="56"/>
      <c r="M27" s="56"/>
      <c r="N27" s="57"/>
      <c r="Q27" s="11"/>
      <c r="S27" s="1" t="s">
        <v>5</v>
      </c>
    </row>
    <row r="28" spans="2:19" ht="12.75" customHeight="1">
      <c r="B28" s="82"/>
      <c r="C28" s="83"/>
      <c r="D28" s="83"/>
      <c r="E28" s="84"/>
      <c r="F28" s="66"/>
      <c r="G28" s="67"/>
      <c r="H28" s="68"/>
      <c r="I28" s="55"/>
      <c r="J28" s="56"/>
      <c r="K28" s="56"/>
      <c r="L28" s="56"/>
      <c r="M28" s="56"/>
      <c r="N28" s="57"/>
      <c r="Q28" s="11"/>
      <c r="S28" s="1" t="s">
        <v>6</v>
      </c>
    </row>
    <row r="29" spans="2:17" ht="13.5" customHeight="1" thickBot="1">
      <c r="B29" s="82"/>
      <c r="C29" s="83"/>
      <c r="D29" s="83"/>
      <c r="E29" s="84"/>
      <c r="F29" s="67"/>
      <c r="G29" s="67"/>
      <c r="H29" s="68"/>
      <c r="I29" s="47"/>
      <c r="J29" s="58"/>
      <c r="K29" s="58"/>
      <c r="L29" s="58"/>
      <c r="M29" s="58"/>
      <c r="N29" s="48"/>
      <c r="Q29" s="11"/>
    </row>
    <row r="30" spans="2:28" ht="13.5" customHeight="1" thickBot="1">
      <c r="B30" s="82"/>
      <c r="C30" s="83"/>
      <c r="D30" s="83"/>
      <c r="E30" s="84"/>
      <c r="F30" s="67"/>
      <c r="G30" s="67"/>
      <c r="H30" s="68"/>
      <c r="I30" s="64" t="s">
        <v>25</v>
      </c>
      <c r="J30" s="64"/>
      <c r="K30" s="64"/>
      <c r="L30" s="64"/>
      <c r="M30" s="64"/>
      <c r="N30" s="65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85"/>
      <c r="C31" s="86"/>
      <c r="D31" s="86"/>
      <c r="E31" s="87"/>
      <c r="F31" s="69"/>
      <c r="G31" s="69"/>
      <c r="H31" s="70"/>
      <c r="I31" s="45" t="s">
        <v>46</v>
      </c>
      <c r="J31" s="54"/>
      <c r="K31" s="54"/>
      <c r="L31" s="54"/>
      <c r="M31" s="54"/>
      <c r="N31" s="46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88" t="s">
        <v>26</v>
      </c>
      <c r="C32" s="89"/>
      <c r="D32" s="89"/>
      <c r="E32" s="90"/>
      <c r="F32" s="4" t="s">
        <v>27</v>
      </c>
      <c r="G32" s="77" t="s">
        <v>28</v>
      </c>
      <c r="H32" s="78"/>
      <c r="I32" s="55"/>
      <c r="J32" s="56"/>
      <c r="K32" s="56"/>
      <c r="L32" s="56"/>
      <c r="M32" s="56"/>
      <c r="N32" s="57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24" t="s">
        <v>29</v>
      </c>
      <c r="C33" s="34"/>
      <c r="D33" s="34"/>
      <c r="E33" s="35"/>
      <c r="F33" s="43">
        <v>0.0423</v>
      </c>
      <c r="G33" s="45" t="str">
        <f>IF(F10="Escolha o tipo de obra","",IF(F33="","",IF(F33&lt;C34,"FORA DO LIMITE",IF(F33&gt;E34,"FORA DO LIMITE","OK"))))</f>
        <v>OK</v>
      </c>
      <c r="H33" s="46"/>
      <c r="I33" s="55"/>
      <c r="J33" s="56"/>
      <c r="K33" s="56"/>
      <c r="L33" s="56"/>
      <c r="M33" s="56"/>
      <c r="N33" s="57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44"/>
      <c r="G34" s="47"/>
      <c r="H34" s="48"/>
      <c r="I34" s="55"/>
      <c r="J34" s="56"/>
      <c r="K34" s="56"/>
      <c r="L34" s="56"/>
      <c r="M34" s="56"/>
      <c r="N34" s="57"/>
      <c r="Q34" s="1" t="str">
        <f>IF(H6="","",H6)</f>
        <v>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24" t="s">
        <v>30</v>
      </c>
      <c r="C35" s="34"/>
      <c r="D35" s="34"/>
      <c r="E35" s="35"/>
      <c r="F35" s="43">
        <v>0.0032</v>
      </c>
      <c r="G35" s="45" t="str">
        <f>IF(F10="Escolha o tipo de obra","",IF(F35="","",IF(F35&lt;C36,"FORA DO LIMITE",IF(F35&gt;E36,"FORA DO LIMITE","OK"))))</f>
        <v>OK</v>
      </c>
      <c r="H35" s="46"/>
      <c r="I35" s="55"/>
      <c r="J35" s="56"/>
      <c r="K35" s="56"/>
      <c r="L35" s="56"/>
      <c r="M35" s="56"/>
      <c r="N35" s="57"/>
      <c r="Q35" s="12">
        <f ca="1">TODAY()</f>
        <v>44761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44"/>
      <c r="G36" s="47"/>
      <c r="H36" s="48"/>
      <c r="I36" s="47"/>
      <c r="J36" s="58"/>
      <c r="K36" s="58"/>
      <c r="L36" s="58"/>
      <c r="M36" s="58"/>
      <c r="N36" s="48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24" t="s">
        <v>31</v>
      </c>
      <c r="C37" s="25"/>
      <c r="D37" s="25"/>
      <c r="E37" s="26"/>
      <c r="F37" s="43">
        <v>0.005</v>
      </c>
      <c r="G37" s="45" t="str">
        <f>IF(F10="Escolha o tipo de obra","",IF(F37="","",IF(F37&lt;C38,"FORA DO LIMITE",IF(F37&gt;E38,"FORA DO LIMITE","OK"))))</f>
        <v>OK</v>
      </c>
      <c r="H37" s="46"/>
      <c r="I37" s="45" t="s">
        <v>45</v>
      </c>
      <c r="J37" s="54"/>
      <c r="K37" s="54"/>
      <c r="L37" s="54"/>
      <c r="M37" s="54"/>
      <c r="N37" s="46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44"/>
      <c r="G38" s="47"/>
      <c r="H38" s="48"/>
      <c r="I38" s="55"/>
      <c r="J38" s="56"/>
      <c r="K38" s="56"/>
      <c r="L38" s="56"/>
      <c r="M38" s="56"/>
      <c r="N38" s="57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24" t="s">
        <v>32</v>
      </c>
      <c r="C39" s="25"/>
      <c r="D39" s="25"/>
      <c r="E39" s="26"/>
      <c r="F39" s="43">
        <v>0.0112</v>
      </c>
      <c r="G39" s="45" t="str">
        <f>IF(F10="Escolha o tipo de obra","",IF(F39="","",IF(F39&lt;C40,"FORA DO LIMITE",IF(F39&gt;E40,"FORA DO LIMITE","OK"))))</f>
        <v>OK</v>
      </c>
      <c r="H39" s="46"/>
      <c r="I39" s="55"/>
      <c r="J39" s="56"/>
      <c r="K39" s="56"/>
      <c r="L39" s="56"/>
      <c r="M39" s="56"/>
      <c r="N39" s="57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44"/>
      <c r="G40" s="47"/>
      <c r="H40" s="48"/>
      <c r="I40" s="55"/>
      <c r="J40" s="56"/>
      <c r="K40" s="56"/>
      <c r="L40" s="56"/>
      <c r="M40" s="56"/>
      <c r="N40" s="57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24" t="s">
        <v>33</v>
      </c>
      <c r="C41" s="25"/>
      <c r="D41" s="25"/>
      <c r="E41" s="26"/>
      <c r="F41" s="43">
        <v>0.0827</v>
      </c>
      <c r="G41" s="45" t="str">
        <f>IF(F10="Escolha o tipo de obra","",IF(F41="","",IF(F41&lt;C42,"FORA DO LIMITE",IF(F41&gt;E42,"FORA DO LIMITE","OK"))))</f>
        <v>OK</v>
      </c>
      <c r="H41" s="46"/>
      <c r="I41" s="45"/>
      <c r="J41" s="54"/>
      <c r="K41" s="54"/>
      <c r="L41" s="54"/>
      <c r="M41" s="54"/>
      <c r="N41" s="46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44"/>
      <c r="G42" s="47"/>
      <c r="H42" s="48"/>
      <c r="I42" s="55"/>
      <c r="J42" s="56"/>
      <c r="K42" s="56"/>
      <c r="L42" s="56"/>
      <c r="M42" s="56"/>
      <c r="N42" s="57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49" t="s">
        <v>8</v>
      </c>
      <c r="C43" s="50"/>
      <c r="D43" s="50"/>
      <c r="E43" s="51"/>
      <c r="F43" s="20">
        <v>0.0065</v>
      </c>
      <c r="G43" s="59" t="str">
        <f>IF(F10="Escolha o tipo de obra","",IF(F43="","",IF(F43&lt;&gt;0.0065,"Em geral deve ser 0,65%","OK")))</f>
        <v>OK</v>
      </c>
      <c r="H43" s="60"/>
      <c r="I43" s="56"/>
      <c r="J43" s="56"/>
      <c r="K43" s="56"/>
      <c r="L43" s="56"/>
      <c r="M43" s="56"/>
      <c r="N43" s="57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49" t="s">
        <v>9</v>
      </c>
      <c r="C44" s="50"/>
      <c r="D44" s="50"/>
      <c r="E44" s="51"/>
      <c r="F44" s="20">
        <v>0.03</v>
      </c>
      <c r="G44" s="52" t="str">
        <f>IF(F10="Escolha o tipo de obra","",IF(F44="","",IF(F44&lt;&gt;0.03,"Em geral deve ser 3,00%","OK")))</f>
        <v>OK</v>
      </c>
      <c r="H44" s="53"/>
      <c r="I44" s="56"/>
      <c r="J44" s="56"/>
      <c r="K44" s="56"/>
      <c r="L44" s="56"/>
      <c r="M44" s="56"/>
      <c r="N44" s="57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49" t="s">
        <v>34</v>
      </c>
      <c r="C45" s="50"/>
      <c r="D45" s="50"/>
      <c r="E45" s="51"/>
      <c r="F45" s="21">
        <v>0.02</v>
      </c>
      <c r="G45" s="52" t="str">
        <f>IF(F10="Escolha o tipo de obra","",IF(F45="","",IF(F45&gt;0.05,"FORA DO LIMITE","OK")))</f>
        <v>OK</v>
      </c>
      <c r="H45" s="53"/>
      <c r="I45" s="55"/>
      <c r="J45" s="56"/>
      <c r="K45" s="56"/>
      <c r="L45" s="56"/>
      <c r="M45" s="56"/>
      <c r="N45" s="57"/>
    </row>
    <row r="46" spans="2:14" ht="19.5" customHeight="1" thickBot="1">
      <c r="B46" s="49" t="s">
        <v>50</v>
      </c>
      <c r="C46" s="50"/>
      <c r="D46" s="50"/>
      <c r="E46" s="51"/>
      <c r="F46" s="22">
        <f>IF(F13="ONERADO",0,IF(F13="DESONERADO",0.045,""))</f>
        <v>0.045</v>
      </c>
      <c r="G46" s="52" t="str">
        <f>IF(F13="Escolha o regime de contribuição","",IF(F13="DESONERADO","OK",IF(F13="ONERADO","OK")))</f>
        <v>OK</v>
      </c>
      <c r="H46" s="53"/>
      <c r="I46" s="47"/>
      <c r="J46" s="58"/>
      <c r="K46" s="58"/>
      <c r="L46" s="58"/>
      <c r="M46" s="58"/>
      <c r="N46" s="48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123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6" ht="12.7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t="s">
        <v>54</v>
      </c>
    </row>
    <row r="51" spans="2:16" ht="12.7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t="s">
        <v>53</v>
      </c>
    </row>
    <row r="52" spans="2:14" ht="12.7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4" ht="12.75">
      <c r="B53" s="19" t="s">
        <v>56</v>
      </c>
      <c r="D53" s="23">
        <v>44761</v>
      </c>
    </row>
    <row r="54" ht="12.75"/>
    <row r="55" ht="12.75"/>
    <row r="56" ht="12.75"/>
    <row r="57" spans="8:14" ht="12.75">
      <c r="H57" s="17"/>
      <c r="I57" s="17"/>
      <c r="J57" s="17"/>
      <c r="K57" s="17"/>
      <c r="L57" s="17"/>
      <c r="M57" s="17"/>
      <c r="N57" s="17"/>
    </row>
    <row r="58" spans="2:14" ht="12.75" customHeight="1">
      <c r="B58" s="106" t="s">
        <v>57</v>
      </c>
      <c r="C58" s="107"/>
      <c r="D58" s="107"/>
      <c r="E58" s="107"/>
      <c r="F58" s="107"/>
      <c r="G58" s="107"/>
      <c r="H58" s="17"/>
      <c r="I58" s="104"/>
      <c r="J58" s="105"/>
      <c r="K58" s="105"/>
      <c r="L58" s="105"/>
      <c r="M58" s="105"/>
      <c r="N58" s="18"/>
    </row>
    <row r="59" spans="2:14" ht="12.75">
      <c r="B59" s="105"/>
      <c r="C59" s="105"/>
      <c r="D59" s="105"/>
      <c r="E59" s="105"/>
      <c r="F59" s="105"/>
      <c r="G59" s="105"/>
      <c r="H59" s="17"/>
      <c r="I59" s="105"/>
      <c r="J59" s="105"/>
      <c r="K59" s="105"/>
      <c r="L59" s="105"/>
      <c r="M59" s="105"/>
      <c r="N59" s="18"/>
    </row>
    <row r="60" spans="2:14" ht="76.5" customHeight="1">
      <c r="B60" s="42" t="s">
        <v>62</v>
      </c>
      <c r="C60" s="42"/>
      <c r="D60" s="42"/>
      <c r="E60" s="42"/>
      <c r="F60" s="42"/>
      <c r="G60" s="42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  <mergeCell ref="H5:N5"/>
    <mergeCell ref="H3:N3"/>
    <mergeCell ref="H6:N6"/>
    <mergeCell ref="B3:G3"/>
    <mergeCell ref="B6:G6"/>
    <mergeCell ref="B5:G5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B2:N2"/>
    <mergeCell ref="G35:H36"/>
    <mergeCell ref="B33:E33"/>
    <mergeCell ref="I30:N30"/>
    <mergeCell ref="F37:F38"/>
    <mergeCell ref="F17:H31"/>
    <mergeCell ref="B4:G4"/>
    <mergeCell ref="H4:N4"/>
    <mergeCell ref="F33:F34"/>
    <mergeCell ref="F35:F36"/>
    <mergeCell ref="B43:E43"/>
    <mergeCell ref="F41:F42"/>
    <mergeCell ref="B41:E41"/>
    <mergeCell ref="I41:N46"/>
    <mergeCell ref="G43:H43"/>
    <mergeCell ref="G46:H46"/>
    <mergeCell ref="B10:E12"/>
    <mergeCell ref="B17:E22"/>
    <mergeCell ref="B60:G60"/>
    <mergeCell ref="F39:F40"/>
    <mergeCell ref="G33:H34"/>
    <mergeCell ref="G41:H42"/>
    <mergeCell ref="B44:E44"/>
    <mergeCell ref="G45:H45"/>
    <mergeCell ref="B45:E45"/>
    <mergeCell ref="G44:H44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5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2022-07-19T19:12:23Z</cp:lastPrinted>
  <dcterms:created xsi:type="dcterms:W3CDTF">1998-10-30T18:34:56Z</dcterms:created>
  <dcterms:modified xsi:type="dcterms:W3CDTF">2022-07-19T19:12:28Z</dcterms:modified>
  <cp:category/>
  <cp:version/>
  <cp:contentType/>
  <cp:contentStatus/>
</cp:coreProperties>
</file>