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ORÇAMENTO" sheetId="1" r:id="rId1"/>
  </sheets>
  <externalReferences>
    <externalReference r:id="rId4"/>
  </externalReferences>
  <definedNames>
    <definedName name="_xlnm.Print_Area" localSheetId="0">'ORÇAMENTO'!$A$1:$T$108</definedName>
    <definedName name="SomaAgrup" hidden="1">SUMIF(OFFSET('ORÇAMENTO'!$C1,1,0,'ORÇAMENTO'!$D1),"S",OFFSET('ORÇAMENTO'!A1,1,0,'ORÇAMENTO'!$D1))</definedName>
    <definedName name="TIPOORCAMENTO" hidden="1">IF(VALUE('[1]MENU'!$O$3)=2,"Licitado","Proposto")</definedName>
    <definedName name="VTOTAL1" hidden="1">ROUND('ORÇAMENTO'!$T1*'ORÇAMENTO'!$W1,15-13*'ORÇAMENTO'!$AF$11)</definedName>
  </definedNames>
  <calcPr fullCalcOnLoad="1"/>
</workbook>
</file>

<file path=xl/sharedStrings.xml><?xml version="1.0" encoding="utf-8"?>
<sst xmlns="http://schemas.openxmlformats.org/spreadsheetml/2006/main" count="83" uniqueCount="71">
  <si>
    <t>DISCRIMINAÇÃO</t>
  </si>
  <si>
    <t>1.1</t>
  </si>
  <si>
    <t>TOTAL</t>
  </si>
  <si>
    <t>m²</t>
  </si>
  <si>
    <t>________________________________________________________</t>
  </si>
  <si>
    <t>OBRA:</t>
  </si>
  <si>
    <t>UNID.</t>
  </si>
  <si>
    <t>QUANTIDADE</t>
  </si>
  <si>
    <t>UNITÁRIO</t>
  </si>
  <si>
    <t>2.1</t>
  </si>
  <si>
    <t>Limpeza de superfície com jato de alta pressão de ar e água</t>
  </si>
  <si>
    <t>ORÇAMENTO DISCRIMINADO</t>
  </si>
  <si>
    <t>ITEM/SINAPI</t>
  </si>
  <si>
    <t xml:space="preserve">CUSTO UNITÁRIO </t>
  </si>
  <si>
    <t xml:space="preserve">BDI </t>
  </si>
  <si>
    <t>m³xKm</t>
  </si>
  <si>
    <t>m³</t>
  </si>
  <si>
    <t>m</t>
  </si>
  <si>
    <t>Comp. 03</t>
  </si>
  <si>
    <t>MATERIAL</t>
  </si>
  <si>
    <t>MÃO DE OBRA</t>
  </si>
  <si>
    <t>PREFEITO MUNICIPAL</t>
  </si>
  <si>
    <t>VALOR UNITÁRIO COM BDI</t>
  </si>
  <si>
    <t>VALOR MATERIAL</t>
  </si>
  <si>
    <t>VALOR MÃO-DE-OBRA</t>
  </si>
  <si>
    <t>3.2</t>
  </si>
  <si>
    <t>3.3</t>
  </si>
  <si>
    <t>Placa de sinalização em chapa de aço NUM 16 com pintura refletiva</t>
  </si>
  <si>
    <t>Tubo de aço galvanizado com costura, classe leve, DN50mm(2"), E=3mm</t>
  </si>
  <si>
    <t>Construção de pavimento com aplicação de concreto betuminoso usinado a quente (CBUQ), binder, com espessura média compactada de  3,00cm - exclusive transporte-  CAP 50-70.</t>
  </si>
  <si>
    <t>Construção de pavimento com aplicação de concreto betuminoso usinado a quente (CBUQ), capa de rolamento, com espessura compactada de  3,00cm - Exclusive transporte-  CAP 50-70.</t>
  </si>
  <si>
    <t>1. SERVIÇOS PRELIMINARES</t>
  </si>
  <si>
    <t>Comp. 01</t>
  </si>
  <si>
    <t>1.2</t>
  </si>
  <si>
    <t>Comp. 04</t>
  </si>
  <si>
    <t>Placa da obra em chapa de aço galvanizado</t>
  </si>
  <si>
    <t>Mobilização e desmobilização de equipamentos</t>
  </si>
  <si>
    <t>TOTAL SERVIÇOS PRELIMINARES</t>
  </si>
  <si>
    <t xml:space="preserve">    Encargos Sociais: 68,86% (mensalista)</t>
  </si>
  <si>
    <t xml:space="preserve">Pintura de ligação com emulsão asfáltica RR-2C </t>
  </si>
  <si>
    <t>Transporte com caminhão basculante 10m³ de massa asfáltica, para pavimentação urbana (CBUQ) - 45 km</t>
  </si>
  <si>
    <t>RECAPEAMENTO ASFÁLTICO  - CBUQ sobre Pedras Irregulares</t>
  </si>
  <si>
    <t>unid.</t>
  </si>
  <si>
    <t>TOTAL RECAPEAMENTO ASFÁLTICO</t>
  </si>
  <si>
    <t>TxKm</t>
  </si>
  <si>
    <t>34723 -I</t>
  </si>
  <si>
    <t>21013 - I</t>
  </si>
  <si>
    <t>TOTAL SINALIZAÇÃO VIÁRIA VERTICAL E HORIZONTAL</t>
  </si>
  <si>
    <t>Transporte de material asfáltico com caminhão capacidade de 30000L em rodovia pavimentada para distâncias médias de transporte superiores a 100 Km (CAP)</t>
  </si>
  <si>
    <t>3.1</t>
  </si>
  <si>
    <t>SINAPI   99814</t>
  </si>
  <si>
    <t>SINAPI  96402</t>
  </si>
  <si>
    <t xml:space="preserve">Sinalização horizontal com tinta retrorrefletiva base de resina acrílica com microesferas de vidro </t>
  </si>
  <si>
    <r>
      <t>LOCAL:</t>
    </r>
    <r>
      <rPr>
        <sz val="12"/>
        <rFont val="Century Gothic"/>
        <family val="2"/>
      </rPr>
      <t xml:space="preserve"> Ruas Diversas, Bozano/RS</t>
    </r>
  </si>
  <si>
    <t>ÁREA TOTAL: 11.652,50 m²</t>
  </si>
  <si>
    <t xml:space="preserve">                                                                             Data Base: SINAPI Julho/2021 - (Não desonerado)</t>
  </si>
  <si>
    <t>RUAS DIVERSAS</t>
  </si>
  <si>
    <t>Comp. 05</t>
  </si>
  <si>
    <t>VALOR TOTAL DA RUAS</t>
  </si>
  <si>
    <t>RENATO CASAGRANDE</t>
  </si>
  <si>
    <t>JAMILE STORCH</t>
  </si>
  <si>
    <t>ENG. CIVIL CREA RS 219831</t>
  </si>
  <si>
    <t>Bozano, Julho 2021.</t>
  </si>
  <si>
    <t>2. RECAPEAMENTO ASFÁLTICO - Concreto Betuminoso Usinado a Quente (C.B.U.Q) sobre pedras irregulares</t>
  </si>
  <si>
    <t>2.2</t>
  </si>
  <si>
    <t>2.3</t>
  </si>
  <si>
    <t>2.4</t>
  </si>
  <si>
    <t>2.5</t>
  </si>
  <si>
    <t>2.6</t>
  </si>
  <si>
    <t>2.7</t>
  </si>
  <si>
    <t>3. SINALIZAÇÃO VIÁRIA VERTICAL E HORIZONTAL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</si>
</sst>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000_);_(&quot;R$ &quot;* \(#,##0.00000\);_(&quot;R$ &quot;* &quot;-&quot;??_);_(@_)"/>
    <numFmt numFmtId="173" formatCode="_(&quot;R$ &quot;* #,##0.000_);_(&quot;R$ &quot;* \(#,##0.000\);_(&quot;R$ &quot;* &quot;-&quot;??_);_(@_)"/>
    <numFmt numFmtId="174" formatCode="_(&quot;R$ &quot;* #,##0.0000_);_(&quot;R$ &quot;* \(#,##0.0000\);_(&quot;R$ &quot;* &quot;-&quot;??_);_(@_)"/>
    <numFmt numFmtId="175" formatCode="_(&quot;R$ &quot;* #,##0.000000_);_(&quot;R$ &quot;* \(#,##0.000000\);_(&quot;R$ &quot;* &quot;-&quot;??_);_(@_)"/>
    <numFmt numFmtId="176" formatCode="_(&quot;R$ &quot;* #,##0.0000000_);_(&quot;R$ &quot;* \(#,##0.0000000\);_(&quot;R$ &quot;* &quot;-&quot;??_);_(@_)"/>
    <numFmt numFmtId="177" formatCode="0.0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#,##0.0"/>
    <numFmt numFmtId="181" formatCode="_-* #,##0.000_-;\-* #,##0.000_-;_-* &quot;-&quot;??_-;_-@_-"/>
    <numFmt numFmtId="182" formatCode="_-* #,##0.000_-;\-* #,##0.000_-;_-* &quot;-&quot;???_-;_-@_-"/>
    <numFmt numFmtId="183" formatCode="_-* #,##0.0000_-;\-* #,##0.0000_-;_-* &quot;-&quot;??_-;_-@_-"/>
    <numFmt numFmtId="184" formatCode="0.00000"/>
    <numFmt numFmtId="185" formatCode="0.0000"/>
    <numFmt numFmtId="186" formatCode="0.000"/>
    <numFmt numFmtId="187" formatCode="&quot;R$ &quot;#,##0.00"/>
    <numFmt numFmtId="188" formatCode="#,##0.00;[Red]#,##0.00"/>
    <numFmt numFmtId="189" formatCode="&quot;R$&quot;\ #,##0.00"/>
    <numFmt numFmtId="190" formatCode="[$-416]dddd\,\ d&quot; de &quot;mmmm&quot; de &quot;yyyy"/>
    <numFmt numFmtId="191" formatCode="00000"/>
    <numFmt numFmtId="192" formatCode="&quot;R$&quot;\ #,##0.0"/>
    <numFmt numFmtId="193" formatCode="&quot;R$&quot;\ #,##0.000"/>
    <numFmt numFmtId="194" formatCode="&quot;R$&quot;\ #,##0.0000"/>
    <numFmt numFmtId="195" formatCode="_-[$R$-416]\ * #,##0.00_-;\-[$R$-416]\ * #,##0.00_-;_-[$R$-416]\ * &quot;-&quot;??_-;_-@_-"/>
    <numFmt numFmtId="196" formatCode="&quot;R$&quot;\ #,##0.00000"/>
    <numFmt numFmtId="197" formatCode="_(* #,##0.00_);_(* \(#,##0.00\);_(* \-??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10" xfId="5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18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8" fillId="33" borderId="12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9" fillId="32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89" fontId="8" fillId="33" borderId="13" xfId="0" applyNumberFormat="1" applyFont="1" applyFill="1" applyBorder="1" applyAlignment="1">
      <alignment horizontal="center"/>
    </xf>
    <xf numFmtId="189" fontId="0" fillId="0" borderId="0" xfId="0" applyNumberFormat="1" applyAlignment="1">
      <alignment/>
    </xf>
    <xf numFmtId="189" fontId="0" fillId="33" borderId="0" xfId="0" applyNumberFormat="1" applyFill="1" applyAlignment="1">
      <alignment/>
    </xf>
    <xf numFmtId="189" fontId="2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51" applyFont="1" applyFill="1" applyBorder="1" applyAlignment="1">
      <alignment horizontal="left" vertical="center" wrapText="1"/>
      <protection/>
    </xf>
    <xf numFmtId="189" fontId="9" fillId="0" borderId="0" xfId="0" applyNumberFormat="1" applyFont="1" applyAlignment="1">
      <alignment horizontal="center"/>
    </xf>
    <xf numFmtId="10" fontId="9" fillId="0" borderId="10" xfId="0" applyNumberFormat="1" applyFont="1" applyBorder="1" applyAlignment="1">
      <alignment horizontal="center" vertical="center"/>
    </xf>
    <xf numFmtId="189" fontId="0" fillId="0" borderId="0" xfId="0" applyNumberFormat="1" applyFont="1" applyAlignment="1">
      <alignment/>
    </xf>
    <xf numFmtId="4" fontId="9" fillId="33" borderId="10" xfId="0" applyNumberFormat="1" applyFont="1" applyFill="1" applyBorder="1" applyAlignment="1">
      <alignment horizontal="center" vertical="center"/>
    </xf>
    <xf numFmtId="4" fontId="11" fillId="0" borderId="10" xfId="64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64" applyNumberFormat="1" applyFont="1" applyBorder="1" applyAlignment="1">
      <alignment horizontal="center" vertical="center"/>
    </xf>
    <xf numFmtId="2" fontId="6" fillId="0" borderId="0" xfId="64" applyNumberFormat="1" applyFont="1" applyBorder="1" applyAlignment="1">
      <alignment horizontal="center"/>
    </xf>
    <xf numFmtId="171" fontId="6" fillId="0" borderId="0" xfId="64" applyFont="1" applyBorder="1" applyAlignment="1">
      <alignment horizontal="center"/>
    </xf>
    <xf numFmtId="171" fontId="6" fillId="0" borderId="13" xfId="64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64" applyNumberFormat="1" applyFont="1" applyBorder="1" applyAlignment="1">
      <alignment horizontal="center"/>
    </xf>
    <xf numFmtId="2" fontId="15" fillId="33" borderId="0" xfId="64" applyNumberFormat="1" applyFont="1" applyFill="1" applyBorder="1" applyAlignment="1">
      <alignment horizontal="center"/>
    </xf>
    <xf numFmtId="189" fontId="9" fillId="34" borderId="10" xfId="0" applyNumberFormat="1" applyFont="1" applyFill="1" applyBorder="1" applyAlignment="1">
      <alignment horizontal="center" vertical="center"/>
    </xf>
    <xf numFmtId="189" fontId="9" fillId="34" borderId="14" xfId="48" applyNumberFormat="1" applyFont="1" applyFill="1" applyBorder="1" applyAlignment="1">
      <alignment horizontal="center" vertical="center"/>
    </xf>
    <xf numFmtId="189" fontId="9" fillId="7" borderId="10" xfId="0" applyNumberFormat="1" applyFont="1" applyFill="1" applyBorder="1" applyAlignment="1">
      <alignment horizontal="center" vertical="center"/>
    </xf>
    <xf numFmtId="189" fontId="9" fillId="7" borderId="10" xfId="48" applyNumberFormat="1" applyFont="1" applyFill="1" applyBorder="1" applyAlignment="1">
      <alignment horizontal="center" vertical="center"/>
    </xf>
    <xf numFmtId="195" fontId="9" fillId="13" borderId="10" xfId="0" applyNumberFormat="1" applyFont="1" applyFill="1" applyBorder="1" applyAlignment="1">
      <alignment horizontal="center" vertical="center"/>
    </xf>
    <xf numFmtId="188" fontId="9" fillId="33" borderId="10" xfId="0" applyNumberFormat="1" applyFont="1" applyFill="1" applyBorder="1" applyAlignment="1">
      <alignment horizontal="center" vertical="center"/>
    </xf>
    <xf numFmtId="189" fontId="0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left" vertical="center"/>
    </xf>
    <xf numFmtId="2" fontId="9" fillId="33" borderId="10" xfId="0" applyNumberFormat="1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89" fontId="8" fillId="33" borderId="1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170" fontId="0" fillId="0" borderId="13" xfId="0" applyNumberFormat="1" applyBorder="1" applyAlignment="1">
      <alignment/>
    </xf>
    <xf numFmtId="170" fontId="0" fillId="33" borderId="13" xfId="0" applyNumberFormat="1" applyFill="1" applyBorder="1" applyAlignment="1">
      <alignment/>
    </xf>
    <xf numFmtId="171" fontId="10" fillId="35" borderId="16" xfId="64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4" fontId="15" fillId="33" borderId="0" xfId="0" applyNumberFormat="1" applyFont="1" applyFill="1" applyBorder="1" applyAlignment="1">
      <alignment/>
    </xf>
    <xf numFmtId="171" fontId="15" fillId="0" borderId="0" xfId="64" applyFont="1" applyBorder="1" applyAlignment="1">
      <alignment horizontal="center"/>
    </xf>
    <xf numFmtId="171" fontId="15" fillId="0" borderId="17" xfId="64" applyFont="1" applyBorder="1" applyAlignment="1">
      <alignment/>
    </xf>
    <xf numFmtId="171" fontId="15" fillId="0" borderId="18" xfId="64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89" fontId="15" fillId="33" borderId="0" xfId="0" applyNumberFormat="1" applyFont="1" applyFill="1" applyBorder="1" applyAlignment="1">
      <alignment horizontal="center" vertical="center"/>
    </xf>
    <xf numFmtId="189" fontId="0" fillId="0" borderId="0" xfId="0" applyNumberFormat="1" applyBorder="1" applyAlignment="1">
      <alignment horizontal="center"/>
    </xf>
    <xf numFmtId="189" fontId="6" fillId="0" borderId="0" xfId="64" applyNumberFormat="1" applyFont="1" applyBorder="1" applyAlignment="1">
      <alignment horizontal="center"/>
    </xf>
    <xf numFmtId="189" fontId="10" fillId="35" borderId="16" xfId="64" applyNumberFormat="1" applyFont="1" applyFill="1" applyBorder="1" applyAlignment="1">
      <alignment horizontal="center" vertical="center"/>
    </xf>
    <xf numFmtId="189" fontId="0" fillId="0" borderId="0" xfId="0" applyNumberFormat="1" applyAlignment="1">
      <alignment horizontal="center"/>
    </xf>
    <xf numFmtId="195" fontId="0" fillId="0" borderId="10" xfId="64" applyNumberFormat="1" applyFont="1" applyFill="1" applyBorder="1" applyAlignment="1" applyProtection="1">
      <alignment vertical="center" wrapText="1"/>
      <protection locked="0"/>
    </xf>
    <xf numFmtId="170" fontId="0" fillId="0" borderId="10" xfId="48" applyFont="1" applyFill="1" applyBorder="1" applyAlignment="1" applyProtection="1">
      <alignment vertical="center" wrapText="1"/>
      <protection locked="0"/>
    </xf>
    <xf numFmtId="189" fontId="9" fillId="33" borderId="19" xfId="48" applyNumberFormat="1" applyFont="1" applyFill="1" applyBorder="1" applyAlignment="1">
      <alignment horizontal="center" vertical="center"/>
    </xf>
    <xf numFmtId="170" fontId="8" fillId="36" borderId="10" xfId="48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170" fontId="8" fillId="36" borderId="16" xfId="48" applyFont="1" applyFill="1" applyBorder="1" applyAlignment="1">
      <alignment horizontal="center"/>
    </xf>
    <xf numFmtId="170" fontId="8" fillId="36" borderId="23" xfId="48" applyFont="1" applyFill="1" applyBorder="1" applyAlignment="1">
      <alignment horizontal="center"/>
    </xf>
    <xf numFmtId="0" fontId="8" fillId="36" borderId="24" xfId="0" applyFont="1" applyFill="1" applyBorder="1" applyAlignment="1">
      <alignment horizontal="right"/>
    </xf>
    <xf numFmtId="0" fontId="8" fillId="36" borderId="25" xfId="0" applyFont="1" applyFill="1" applyBorder="1" applyAlignment="1">
      <alignment horizontal="right"/>
    </xf>
    <xf numFmtId="0" fontId="8" fillId="36" borderId="26" xfId="0" applyFont="1" applyFill="1" applyBorder="1" applyAlignment="1">
      <alignment horizontal="right"/>
    </xf>
    <xf numFmtId="170" fontId="12" fillId="35" borderId="27" xfId="48" applyFont="1" applyFill="1" applyBorder="1" applyAlignment="1">
      <alignment horizontal="center"/>
    </xf>
    <xf numFmtId="170" fontId="12" fillId="35" borderId="28" xfId="48" applyFont="1" applyFill="1" applyBorder="1" applyAlignment="1">
      <alignment horizontal="center"/>
    </xf>
    <xf numFmtId="0" fontId="8" fillId="37" borderId="29" xfId="0" applyFont="1" applyFill="1" applyBorder="1" applyAlignment="1">
      <alignment horizontal="left"/>
    </xf>
    <xf numFmtId="0" fontId="8" fillId="37" borderId="30" xfId="0" applyFont="1" applyFill="1" applyBorder="1" applyAlignment="1">
      <alignment horizontal="left"/>
    </xf>
    <xf numFmtId="0" fontId="8" fillId="37" borderId="31" xfId="0" applyFont="1" applyFill="1" applyBorder="1" applyAlignment="1">
      <alignment horizontal="left"/>
    </xf>
    <xf numFmtId="189" fontId="8" fillId="33" borderId="10" xfId="0" applyNumberFormat="1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2" fontId="10" fillId="35" borderId="36" xfId="64" applyNumberFormat="1" applyFont="1" applyFill="1" applyBorder="1" applyAlignment="1">
      <alignment horizontal="center" vertical="center"/>
    </xf>
    <xf numFmtId="2" fontId="10" fillId="35" borderId="16" xfId="64" applyNumberFormat="1" applyFont="1" applyFill="1" applyBorder="1" applyAlignment="1">
      <alignment horizontal="center" vertical="center"/>
    </xf>
    <xf numFmtId="171" fontId="10" fillId="35" borderId="36" xfId="64" applyFont="1" applyFill="1" applyBorder="1" applyAlignment="1">
      <alignment horizontal="center" vertical="center"/>
    </xf>
    <xf numFmtId="171" fontId="10" fillId="35" borderId="38" xfId="64" applyFont="1" applyFill="1" applyBorder="1" applyAlignment="1">
      <alignment horizontal="center" vertical="center"/>
    </xf>
    <xf numFmtId="171" fontId="10" fillId="35" borderId="23" xfId="64" applyFont="1" applyFill="1" applyBorder="1" applyAlignment="1">
      <alignment horizontal="center" vertical="center"/>
    </xf>
    <xf numFmtId="2" fontId="10" fillId="35" borderId="39" xfId="64" applyNumberFormat="1" applyFont="1" applyFill="1" applyBorder="1" applyAlignment="1">
      <alignment horizontal="center" vertical="center" wrapText="1"/>
    </xf>
    <xf numFmtId="2" fontId="10" fillId="35" borderId="40" xfId="64" applyNumberFormat="1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left"/>
    </xf>
    <xf numFmtId="0" fontId="8" fillId="37" borderId="21" xfId="0" applyFont="1" applyFill="1" applyBorder="1" applyAlignment="1">
      <alignment horizontal="left"/>
    </xf>
    <xf numFmtId="0" fontId="8" fillId="37" borderId="22" xfId="0" applyFont="1" applyFill="1" applyBorder="1" applyAlignment="1">
      <alignment horizontal="left"/>
    </xf>
    <xf numFmtId="0" fontId="8" fillId="36" borderId="41" xfId="0" applyFont="1" applyFill="1" applyBorder="1" applyAlignment="1">
      <alignment horizontal="right"/>
    </xf>
    <xf numFmtId="0" fontId="8" fillId="36" borderId="42" xfId="0" applyFont="1" applyFill="1" applyBorder="1" applyAlignment="1">
      <alignment horizontal="right"/>
    </xf>
    <xf numFmtId="0" fontId="8" fillId="36" borderId="43" xfId="0" applyFont="1" applyFill="1" applyBorder="1" applyAlignment="1">
      <alignment horizontal="right"/>
    </xf>
    <xf numFmtId="170" fontId="8" fillId="36" borderId="14" xfId="48" applyFont="1" applyFill="1" applyBorder="1" applyAlignment="1">
      <alignment vertical="center"/>
    </xf>
    <xf numFmtId="170" fontId="8" fillId="36" borderId="22" xfId="48" applyFont="1" applyFill="1" applyBorder="1" applyAlignment="1">
      <alignment vertical="center"/>
    </xf>
    <xf numFmtId="170" fontId="8" fillId="36" borderId="14" xfId="48" applyFont="1" applyFill="1" applyBorder="1" applyAlignment="1">
      <alignment horizontal="center" vertical="center"/>
    </xf>
    <xf numFmtId="170" fontId="8" fillId="36" borderId="22" xfId="48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left"/>
    </xf>
    <xf numFmtId="0" fontId="7" fillId="38" borderId="10" xfId="0" applyFont="1" applyFill="1" applyBorder="1" applyAlignment="1">
      <alignment horizontal="left"/>
    </xf>
    <xf numFmtId="0" fontId="14" fillId="35" borderId="44" xfId="0" applyFont="1" applyFill="1" applyBorder="1" applyAlignment="1">
      <alignment horizontal="right"/>
    </xf>
    <xf numFmtId="0" fontId="14" fillId="35" borderId="45" xfId="0" applyFont="1" applyFill="1" applyBorder="1" applyAlignment="1">
      <alignment horizontal="right"/>
    </xf>
    <xf numFmtId="0" fontId="8" fillId="37" borderId="46" xfId="0" applyFont="1" applyFill="1" applyBorder="1" applyAlignment="1">
      <alignment horizontal="left"/>
    </xf>
    <xf numFmtId="0" fontId="8" fillId="37" borderId="47" xfId="0" applyFont="1" applyFill="1" applyBorder="1" applyAlignment="1">
      <alignment horizontal="left"/>
    </xf>
    <xf numFmtId="0" fontId="8" fillId="37" borderId="48" xfId="0" applyFont="1" applyFill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Planilha de Preços Unitários 2000-200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2"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TO%20PAVIMENTA%20SINAPI%2012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tabSelected="1" view="pageBreakPreview" zoomScaleNormal="150" zoomScaleSheetLayoutView="100" zoomScalePageLayoutView="130" workbookViewId="0" topLeftCell="A1">
      <selection activeCell="L20" sqref="L20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3" width="45.8515625" style="0" customWidth="1"/>
    <col min="4" max="4" width="7.421875" style="4" customWidth="1"/>
    <col min="5" max="5" width="11.421875" style="28" customWidth="1"/>
    <col min="6" max="6" width="12.8515625" style="28" customWidth="1"/>
    <col min="7" max="7" width="7.28125" style="28" customWidth="1"/>
    <col min="8" max="8" width="12.57421875" style="28" customWidth="1"/>
    <col min="9" max="9" width="11.00390625" style="86" customWidth="1"/>
    <col min="10" max="10" width="12.57421875" style="4" customWidth="1"/>
    <col min="11" max="11" width="10.57421875" style="4" customWidth="1"/>
    <col min="12" max="12" width="12.57421875" style="4" customWidth="1"/>
    <col min="13" max="13" width="17.8515625" style="4" customWidth="1"/>
    <col min="14" max="14" width="14.28125" style="0" hidden="1" customWidth="1"/>
    <col min="15" max="15" width="14.7109375" style="0" bestFit="1" customWidth="1"/>
    <col min="16" max="16" width="14.00390625" style="0" customWidth="1"/>
  </cols>
  <sheetData>
    <row r="1" spans="1:14" ht="18" customHeight="1" thickBot="1">
      <c r="A1" s="105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66"/>
    </row>
    <row r="2" spans="1:14" ht="17.25">
      <c r="A2" s="42" t="s">
        <v>5</v>
      </c>
      <c r="B2" s="43" t="s">
        <v>41</v>
      </c>
      <c r="C2" s="43"/>
      <c r="D2" s="44"/>
      <c r="E2" s="67"/>
      <c r="F2" s="67"/>
      <c r="G2" s="23"/>
      <c r="H2" s="23"/>
      <c r="I2" s="82" t="s">
        <v>55</v>
      </c>
      <c r="J2" s="45"/>
      <c r="K2" s="45"/>
      <c r="L2" s="45"/>
      <c r="M2" s="46"/>
      <c r="N2" s="68"/>
    </row>
    <row r="3" spans="1:14" ht="17.25">
      <c r="A3" s="42" t="s">
        <v>53</v>
      </c>
      <c r="B3" s="47"/>
      <c r="C3" s="43"/>
      <c r="D3" s="45"/>
      <c r="E3" s="48"/>
      <c r="F3" s="67"/>
      <c r="G3" s="49"/>
      <c r="H3" s="67"/>
      <c r="I3" s="83"/>
      <c r="J3" s="69"/>
      <c r="K3" s="54" t="s">
        <v>38</v>
      </c>
      <c r="M3" s="51"/>
      <c r="N3" s="68"/>
    </row>
    <row r="4" spans="1:14" ht="17.25">
      <c r="A4" s="75" t="s">
        <v>54</v>
      </c>
      <c r="B4" s="77"/>
      <c r="C4" s="76"/>
      <c r="D4" s="52"/>
      <c r="E4" s="53"/>
      <c r="F4" s="53"/>
      <c r="G4" s="53"/>
      <c r="H4" s="53"/>
      <c r="I4" s="84"/>
      <c r="K4" s="50"/>
      <c r="L4" s="50"/>
      <c r="M4" s="51"/>
      <c r="N4" s="68"/>
    </row>
    <row r="5" spans="1:14" ht="18" thickBot="1">
      <c r="A5" s="79"/>
      <c r="B5" s="80"/>
      <c r="C5" s="80"/>
      <c r="D5" s="80"/>
      <c r="E5" s="53"/>
      <c r="F5" s="53"/>
      <c r="G5" s="53"/>
      <c r="H5" s="53"/>
      <c r="I5" s="84"/>
      <c r="J5" s="78"/>
      <c r="K5" s="50"/>
      <c r="L5" s="50"/>
      <c r="M5" s="51"/>
      <c r="N5" s="68"/>
    </row>
    <row r="6" spans="1:14" ht="23.25" customHeight="1">
      <c r="A6" s="108" t="s">
        <v>12</v>
      </c>
      <c r="B6" s="109"/>
      <c r="C6" s="112" t="s">
        <v>0</v>
      </c>
      <c r="D6" s="112" t="s">
        <v>6</v>
      </c>
      <c r="E6" s="114" t="s">
        <v>7</v>
      </c>
      <c r="F6" s="119" t="s">
        <v>13</v>
      </c>
      <c r="G6" s="119" t="s">
        <v>14</v>
      </c>
      <c r="H6" s="119" t="s">
        <v>22</v>
      </c>
      <c r="I6" s="116" t="s">
        <v>23</v>
      </c>
      <c r="J6" s="116"/>
      <c r="K6" s="116" t="s">
        <v>24</v>
      </c>
      <c r="L6" s="116"/>
      <c r="M6" s="117" t="s">
        <v>2</v>
      </c>
      <c r="N6" s="68"/>
    </row>
    <row r="7" spans="1:14" ht="12" customHeight="1">
      <c r="A7" s="110"/>
      <c r="B7" s="111"/>
      <c r="C7" s="113"/>
      <c r="D7" s="113"/>
      <c r="E7" s="115"/>
      <c r="F7" s="120"/>
      <c r="G7" s="120"/>
      <c r="H7" s="120"/>
      <c r="I7" s="85" t="s">
        <v>8</v>
      </c>
      <c r="J7" s="74" t="s">
        <v>2</v>
      </c>
      <c r="K7" s="74" t="s">
        <v>8</v>
      </c>
      <c r="L7" s="74" t="s">
        <v>2</v>
      </c>
      <c r="M7" s="118"/>
      <c r="N7" s="68"/>
    </row>
    <row r="8" spans="1:14" ht="18.75" customHeight="1">
      <c r="A8" s="131" t="s">
        <v>56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68"/>
    </row>
    <row r="9" spans="1:14" ht="15" customHeight="1">
      <c r="A9" s="121" t="s">
        <v>31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68"/>
    </row>
    <row r="10" spans="1:15" ht="18" customHeight="1">
      <c r="A10" s="70" t="s">
        <v>1</v>
      </c>
      <c r="B10" s="13" t="s">
        <v>32</v>
      </c>
      <c r="C10" s="62" t="s">
        <v>35</v>
      </c>
      <c r="D10" s="33" t="s">
        <v>3</v>
      </c>
      <c r="E10" s="63">
        <v>3</v>
      </c>
      <c r="F10" s="87">
        <v>320.03</v>
      </c>
      <c r="G10" s="38">
        <v>0.24</v>
      </c>
      <c r="H10" s="59">
        <f>F10+(F10*0.24)</f>
        <v>396.83719999999994</v>
      </c>
      <c r="I10" s="57">
        <f>H10*0.7</f>
        <v>277.78603999999996</v>
      </c>
      <c r="J10" s="55">
        <f>I10*E10</f>
        <v>833.3581199999999</v>
      </c>
      <c r="K10" s="58">
        <f>H10*0.3</f>
        <v>119.05115999999998</v>
      </c>
      <c r="L10" s="56">
        <f>K10*E10</f>
        <v>357.15347999999994</v>
      </c>
      <c r="M10" s="89">
        <v>1190.52</v>
      </c>
      <c r="N10" s="68"/>
      <c r="O10" s="64"/>
    </row>
    <row r="11" spans="1:15" ht="17.25" customHeight="1">
      <c r="A11" s="70" t="s">
        <v>33</v>
      </c>
      <c r="B11" s="13" t="s">
        <v>18</v>
      </c>
      <c r="C11" s="62" t="s">
        <v>36</v>
      </c>
      <c r="D11" s="33" t="s">
        <v>42</v>
      </c>
      <c r="E11" s="63">
        <v>1</v>
      </c>
      <c r="F11" s="87">
        <v>2971.6</v>
      </c>
      <c r="G11" s="38">
        <v>0.24</v>
      </c>
      <c r="H11" s="59">
        <f>F11+(F11*0.24)</f>
        <v>3684.7839999999997</v>
      </c>
      <c r="I11" s="57">
        <f>H11*0.7</f>
        <v>2579.3487999999998</v>
      </c>
      <c r="J11" s="55">
        <f>I11*E11</f>
        <v>2579.3487999999998</v>
      </c>
      <c r="K11" s="58">
        <f>H11*0.3</f>
        <v>1105.4352</v>
      </c>
      <c r="L11" s="56">
        <f>K11*E11</f>
        <v>1105.4352</v>
      </c>
      <c r="M11" s="89">
        <f>L11+J11</f>
        <v>3684.7839999999997</v>
      </c>
      <c r="N11" s="68"/>
      <c r="O11" s="64"/>
    </row>
    <row r="12" spans="1:15" ht="14.25" customHeight="1" thickBot="1">
      <c r="A12" s="124" t="s">
        <v>37</v>
      </c>
      <c r="B12" s="125"/>
      <c r="C12" s="125"/>
      <c r="D12" s="125"/>
      <c r="E12" s="125"/>
      <c r="F12" s="125"/>
      <c r="G12" s="125"/>
      <c r="H12" s="126"/>
      <c r="I12" s="127">
        <f>J10+J11</f>
        <v>3412.7069199999996</v>
      </c>
      <c r="J12" s="128"/>
      <c r="K12" s="129">
        <f>L10+L11</f>
        <v>1462.5886799999998</v>
      </c>
      <c r="L12" s="130"/>
      <c r="M12" s="90">
        <f>M10+M11</f>
        <v>4875.304</v>
      </c>
      <c r="N12" s="68"/>
      <c r="O12" s="5"/>
    </row>
    <row r="13" spans="1:14" ht="15" customHeight="1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68"/>
    </row>
    <row r="14" spans="1:14" s="3" customFormat="1" ht="14.25" customHeight="1" thickBot="1">
      <c r="A14" s="22"/>
      <c r="B14" s="17"/>
      <c r="C14" s="17"/>
      <c r="D14" s="17"/>
      <c r="E14" s="19"/>
      <c r="F14" s="19"/>
      <c r="G14" s="19"/>
      <c r="H14" s="19"/>
      <c r="I14" s="18"/>
      <c r="J14" s="19"/>
      <c r="K14" s="18"/>
      <c r="L14" s="19"/>
      <c r="M14" s="29"/>
      <c r="N14" s="71"/>
    </row>
    <row r="15" spans="1:16" ht="19.5" customHeight="1">
      <c r="A15" s="101" t="s">
        <v>63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68"/>
      <c r="O15" s="5"/>
      <c r="P15" s="5"/>
    </row>
    <row r="16" spans="1:16" ht="29.25" customHeight="1">
      <c r="A16" s="12" t="s">
        <v>9</v>
      </c>
      <c r="B16" s="81" t="s">
        <v>50</v>
      </c>
      <c r="C16" s="35" t="s">
        <v>10</v>
      </c>
      <c r="D16" s="13" t="s">
        <v>3</v>
      </c>
      <c r="E16" s="60">
        <v>11652.5</v>
      </c>
      <c r="F16" s="88">
        <v>1.74</v>
      </c>
      <c r="G16" s="38">
        <v>0.24</v>
      </c>
      <c r="H16" s="59">
        <f aca="true" t="shared" si="0" ref="H16:H22">F16+(F16*0.24)</f>
        <v>2.1576</v>
      </c>
      <c r="I16" s="57">
        <v>1.51272</v>
      </c>
      <c r="J16" s="55">
        <f aca="true" t="shared" si="1" ref="J16:J22">I16*E16</f>
        <v>17626.9698</v>
      </c>
      <c r="K16" s="58">
        <f aca="true" t="shared" si="2" ref="K16:K22">H16*0.3</f>
        <v>0.64728</v>
      </c>
      <c r="L16" s="56">
        <f aca="true" t="shared" si="3" ref="L16:L22">K16*E16</f>
        <v>7542.4302</v>
      </c>
      <c r="M16" s="89">
        <f>L16+J16</f>
        <v>25169.399999999998</v>
      </c>
      <c r="N16" s="68"/>
      <c r="O16" s="30"/>
      <c r="P16" s="5"/>
    </row>
    <row r="17" spans="1:16" ht="15" customHeight="1">
      <c r="A17" s="12" t="s">
        <v>64</v>
      </c>
      <c r="B17" s="33" t="s">
        <v>51</v>
      </c>
      <c r="C17" s="34" t="s">
        <v>39</v>
      </c>
      <c r="D17" s="33" t="s">
        <v>3</v>
      </c>
      <c r="E17" s="60">
        <v>11652.5</v>
      </c>
      <c r="F17" s="88">
        <v>2.73</v>
      </c>
      <c r="G17" s="38">
        <v>0.24</v>
      </c>
      <c r="H17" s="59">
        <f t="shared" si="0"/>
        <v>3.3852</v>
      </c>
      <c r="I17" s="57">
        <v>2.37444</v>
      </c>
      <c r="J17" s="55">
        <f t="shared" si="1"/>
        <v>27668.162099999998</v>
      </c>
      <c r="K17" s="58">
        <f t="shared" si="2"/>
        <v>1.01556</v>
      </c>
      <c r="L17" s="56">
        <f t="shared" si="3"/>
        <v>11833.8129</v>
      </c>
      <c r="M17" s="89">
        <f>L17+J17</f>
        <v>39501.975</v>
      </c>
      <c r="N17" s="68"/>
      <c r="O17" s="30"/>
      <c r="P17" s="5"/>
    </row>
    <row r="18" spans="1:16" ht="64.5" customHeight="1">
      <c r="A18" s="12" t="s">
        <v>65</v>
      </c>
      <c r="B18" s="13" t="s">
        <v>34</v>
      </c>
      <c r="C18" s="15" t="s">
        <v>29</v>
      </c>
      <c r="D18" s="14" t="s">
        <v>16</v>
      </c>
      <c r="E18" s="24">
        <v>349.58</v>
      </c>
      <c r="F18" s="88">
        <v>1118.28</v>
      </c>
      <c r="G18" s="38">
        <v>0.24</v>
      </c>
      <c r="H18" s="59">
        <f t="shared" si="0"/>
        <v>1386.6671999999999</v>
      </c>
      <c r="I18" s="57">
        <v>970.670001</v>
      </c>
      <c r="J18" s="55">
        <f t="shared" si="1"/>
        <v>339326.81894957996</v>
      </c>
      <c r="K18" s="58">
        <f t="shared" si="2"/>
        <v>416.00015999999994</v>
      </c>
      <c r="L18" s="56">
        <f t="shared" si="3"/>
        <v>145425.33593279996</v>
      </c>
      <c r="M18" s="89">
        <v>484752.1</v>
      </c>
      <c r="N18" s="68"/>
      <c r="O18" s="30"/>
      <c r="P18" s="5"/>
    </row>
    <row r="19" spans="1:16" ht="15" customHeight="1">
      <c r="A19" s="12" t="s">
        <v>66</v>
      </c>
      <c r="B19" s="33">
        <v>96402</v>
      </c>
      <c r="C19" s="34" t="s">
        <v>39</v>
      </c>
      <c r="D19" s="33" t="s">
        <v>3</v>
      </c>
      <c r="E19" s="60">
        <v>11652.5</v>
      </c>
      <c r="F19" s="88">
        <v>2.73</v>
      </c>
      <c r="G19" s="38">
        <v>0.24</v>
      </c>
      <c r="H19" s="59">
        <f t="shared" si="0"/>
        <v>3.3852</v>
      </c>
      <c r="I19" s="57">
        <v>2.37444</v>
      </c>
      <c r="J19" s="55">
        <f t="shared" si="1"/>
        <v>27668.162099999998</v>
      </c>
      <c r="K19" s="58">
        <f t="shared" si="2"/>
        <v>1.01556</v>
      </c>
      <c r="L19" s="56">
        <f t="shared" si="3"/>
        <v>11833.8129</v>
      </c>
      <c r="M19" s="89">
        <f>L19+J19</f>
        <v>39501.975</v>
      </c>
      <c r="N19" s="68"/>
      <c r="O19" s="30"/>
      <c r="P19" s="5"/>
    </row>
    <row r="20" spans="1:16" ht="68.25" customHeight="1">
      <c r="A20" s="12" t="s">
        <v>67</v>
      </c>
      <c r="B20" s="13" t="s">
        <v>57</v>
      </c>
      <c r="C20" s="15" t="s">
        <v>30</v>
      </c>
      <c r="D20" s="14" t="s">
        <v>16</v>
      </c>
      <c r="E20" s="24">
        <v>349.58</v>
      </c>
      <c r="F20" s="88">
        <v>1172.54</v>
      </c>
      <c r="G20" s="38">
        <v>0.24</v>
      </c>
      <c r="H20" s="59">
        <f t="shared" si="0"/>
        <v>1453.9496</v>
      </c>
      <c r="I20" s="57">
        <f>H20*0.7</f>
        <v>1017.7647199999999</v>
      </c>
      <c r="J20" s="55">
        <f t="shared" si="1"/>
        <v>355790.19081759994</v>
      </c>
      <c r="K20" s="58">
        <f t="shared" si="2"/>
        <v>436.18487999999996</v>
      </c>
      <c r="L20" s="56">
        <f t="shared" si="3"/>
        <v>152481.51035039997</v>
      </c>
      <c r="M20" s="89">
        <v>508271.84</v>
      </c>
      <c r="N20" s="68"/>
      <c r="O20" s="30"/>
      <c r="P20" s="5"/>
    </row>
    <row r="21" spans="1:16" ht="44.25" customHeight="1">
      <c r="A21" s="12" t="s">
        <v>68</v>
      </c>
      <c r="B21" s="8">
        <v>93588</v>
      </c>
      <c r="C21" s="36" t="s">
        <v>40</v>
      </c>
      <c r="D21" s="16" t="s">
        <v>15</v>
      </c>
      <c r="E21" s="41">
        <v>31461.75</v>
      </c>
      <c r="F21" s="88">
        <v>2.04</v>
      </c>
      <c r="G21" s="38">
        <v>0.24</v>
      </c>
      <c r="H21" s="59">
        <f t="shared" si="0"/>
        <v>2.5296</v>
      </c>
      <c r="I21" s="57">
        <v>1.77112</v>
      </c>
      <c r="J21" s="55">
        <f t="shared" si="1"/>
        <v>55722.53466</v>
      </c>
      <c r="K21" s="58">
        <f t="shared" si="2"/>
        <v>0.7588799999999999</v>
      </c>
      <c r="L21" s="56">
        <f t="shared" si="3"/>
        <v>23875.692839999996</v>
      </c>
      <c r="M21" s="89">
        <f>L21+J21</f>
        <v>79598.2275</v>
      </c>
      <c r="N21" s="68"/>
      <c r="O21" s="30"/>
      <c r="P21" s="39"/>
    </row>
    <row r="22" spans="1:16" ht="55.5" customHeight="1">
      <c r="A22" s="12" t="s">
        <v>69</v>
      </c>
      <c r="B22" s="8">
        <v>102331</v>
      </c>
      <c r="C22" s="36" t="s">
        <v>48</v>
      </c>
      <c r="D22" s="16" t="s">
        <v>44</v>
      </c>
      <c r="E22" s="41">
        <v>42284.59</v>
      </c>
      <c r="F22" s="88">
        <v>0.46</v>
      </c>
      <c r="G22" s="38">
        <v>0.24</v>
      </c>
      <c r="H22" s="59">
        <f t="shared" si="0"/>
        <v>0.5704</v>
      </c>
      <c r="I22" s="57">
        <v>0.39888</v>
      </c>
      <c r="J22" s="55">
        <f t="shared" si="1"/>
        <v>16866.4772592</v>
      </c>
      <c r="K22" s="58">
        <f t="shared" si="2"/>
        <v>0.17112</v>
      </c>
      <c r="L22" s="56">
        <f t="shared" si="3"/>
        <v>7235.739040799999</v>
      </c>
      <c r="M22" s="89">
        <f>L22+J22</f>
        <v>24102.2163</v>
      </c>
      <c r="N22" s="68"/>
      <c r="O22" s="30"/>
      <c r="P22" s="39"/>
    </row>
    <row r="23" spans="1:16" ht="12.75" customHeight="1">
      <c r="A23" s="96" t="s">
        <v>43</v>
      </c>
      <c r="B23" s="97"/>
      <c r="C23" s="97"/>
      <c r="D23" s="97"/>
      <c r="E23" s="97"/>
      <c r="F23" s="97"/>
      <c r="G23" s="97"/>
      <c r="H23" s="98"/>
      <c r="I23" s="94">
        <v>840669.31</v>
      </c>
      <c r="J23" s="94"/>
      <c r="K23" s="94">
        <f>L22+L21+L20+L19+L18+L17+L16</f>
        <v>360228.33416399994</v>
      </c>
      <c r="L23" s="94"/>
      <c r="M23" s="94">
        <v>1200897.75</v>
      </c>
      <c r="N23" s="95"/>
      <c r="O23" s="30"/>
      <c r="P23" s="5"/>
    </row>
    <row r="24" spans="1:16" ht="12.75" customHeight="1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  <c r="N24" s="72"/>
      <c r="O24" s="30"/>
      <c r="P24" s="30"/>
    </row>
    <row r="25" spans="1:16" ht="12.75" customHeight="1">
      <c r="A25" s="135" t="s">
        <v>70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72"/>
      <c r="O25" s="30"/>
      <c r="P25" s="30"/>
    </row>
    <row r="26" spans="1:16" ht="37.5" customHeight="1">
      <c r="A26" s="12" t="s">
        <v>49</v>
      </c>
      <c r="B26" s="13">
        <v>102512</v>
      </c>
      <c r="C26" s="35" t="s">
        <v>52</v>
      </c>
      <c r="D26" s="13" t="s">
        <v>17</v>
      </c>
      <c r="E26" s="60">
        <v>1135</v>
      </c>
      <c r="F26" s="88">
        <v>3.95</v>
      </c>
      <c r="G26" s="38">
        <v>0.24</v>
      </c>
      <c r="H26" s="59">
        <f>F26+(F26*0.24)</f>
        <v>4.898</v>
      </c>
      <c r="I26" s="57">
        <v>3.431</v>
      </c>
      <c r="J26" s="55">
        <f>I26*E26</f>
        <v>3894.185</v>
      </c>
      <c r="K26" s="58">
        <f>H26*0.3</f>
        <v>1.4693999999999998</v>
      </c>
      <c r="L26" s="56">
        <f>K26*E26</f>
        <v>1667.7689999999998</v>
      </c>
      <c r="M26" s="89">
        <v>5561.5</v>
      </c>
      <c r="N26" s="72"/>
      <c r="O26" s="30"/>
      <c r="P26" s="30"/>
    </row>
    <row r="27" spans="1:16" ht="37.5" customHeight="1">
      <c r="A27" s="12" t="s">
        <v>25</v>
      </c>
      <c r="B27" s="33" t="s">
        <v>45</v>
      </c>
      <c r="C27" s="34" t="s">
        <v>27</v>
      </c>
      <c r="D27" s="63" t="s">
        <v>3</v>
      </c>
      <c r="E27" s="40">
        <v>5.73</v>
      </c>
      <c r="F27" s="88">
        <v>519.75</v>
      </c>
      <c r="G27" s="38">
        <v>0.24</v>
      </c>
      <c r="H27" s="59">
        <f>F27+(F27*0.24)</f>
        <v>644.49</v>
      </c>
      <c r="I27" s="57">
        <f>H27*0.7</f>
        <v>451.143</v>
      </c>
      <c r="J27" s="55">
        <f>I27*E27</f>
        <v>2585.04939</v>
      </c>
      <c r="K27" s="58">
        <f>H27*0.3</f>
        <v>193.347</v>
      </c>
      <c r="L27" s="56">
        <f>K27*E27</f>
        <v>1107.87831</v>
      </c>
      <c r="M27" s="89">
        <f>L27+J27</f>
        <v>3692.9277</v>
      </c>
      <c r="N27" s="72"/>
      <c r="O27" s="30"/>
      <c r="P27" s="30"/>
    </row>
    <row r="28" spans="1:16" ht="37.5" customHeight="1">
      <c r="A28" s="12" t="s">
        <v>26</v>
      </c>
      <c r="B28" s="13" t="s">
        <v>46</v>
      </c>
      <c r="C28" s="15" t="s">
        <v>28</v>
      </c>
      <c r="D28" s="63" t="s">
        <v>17</v>
      </c>
      <c r="E28" s="63">
        <v>62.4</v>
      </c>
      <c r="F28" s="88">
        <v>90.82</v>
      </c>
      <c r="G28" s="38">
        <v>0.24</v>
      </c>
      <c r="H28" s="59">
        <f>F28+(F28*0.24)</f>
        <v>112.61679999999998</v>
      </c>
      <c r="I28" s="57">
        <f>H28*0.7</f>
        <v>78.83175999999999</v>
      </c>
      <c r="J28" s="55">
        <f>I28*E28</f>
        <v>4919.101823999999</v>
      </c>
      <c r="K28" s="58">
        <f>H28*0.3</f>
        <v>33.785039999999995</v>
      </c>
      <c r="L28" s="56">
        <f>K28*E28</f>
        <v>2108.186496</v>
      </c>
      <c r="M28" s="89">
        <v>7027.49</v>
      </c>
      <c r="N28" s="72"/>
      <c r="O28" s="30"/>
      <c r="P28" s="30"/>
    </row>
    <row r="29" spans="1:16" ht="12.75" customHeight="1">
      <c r="A29" s="96" t="s">
        <v>47</v>
      </c>
      <c r="B29" s="97"/>
      <c r="C29" s="97"/>
      <c r="D29" s="97"/>
      <c r="E29" s="97"/>
      <c r="F29" s="97"/>
      <c r="G29" s="97"/>
      <c r="H29" s="98"/>
      <c r="I29" s="94">
        <f>SUM(J26:J28)</f>
        <v>11398.336213999999</v>
      </c>
      <c r="J29" s="94"/>
      <c r="K29" s="94">
        <f>SUM(L26:L28)</f>
        <v>4883.833806</v>
      </c>
      <c r="L29" s="94"/>
      <c r="M29" s="94">
        <f>SUM(M26:M28)</f>
        <v>16281.9177</v>
      </c>
      <c r="N29" s="94"/>
      <c r="O29" s="30"/>
      <c r="P29" s="30"/>
    </row>
    <row r="30" spans="1:16" ht="12.75" customHeight="1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72"/>
      <c r="O30" s="30"/>
      <c r="P30" s="30"/>
    </row>
    <row r="31" spans="1:16" s="21" customFormat="1" ht="12.75" customHeight="1">
      <c r="A31" s="22"/>
      <c r="B31" s="17"/>
      <c r="C31" s="17"/>
      <c r="D31" s="17"/>
      <c r="E31" s="19"/>
      <c r="F31" s="19"/>
      <c r="G31" s="19"/>
      <c r="H31" s="19"/>
      <c r="I31" s="104" t="s">
        <v>19</v>
      </c>
      <c r="J31" s="104"/>
      <c r="K31" s="104" t="s">
        <v>20</v>
      </c>
      <c r="L31" s="104"/>
      <c r="M31" s="65" t="s">
        <v>2</v>
      </c>
      <c r="N31" s="73"/>
      <c r="O31" s="31"/>
      <c r="P31" s="20"/>
    </row>
    <row r="32" spans="1:16" ht="19.5" customHeight="1" thickBot="1">
      <c r="A32" s="133" t="s">
        <v>58</v>
      </c>
      <c r="B32" s="134"/>
      <c r="C32" s="134"/>
      <c r="D32" s="134"/>
      <c r="E32" s="134"/>
      <c r="F32" s="134"/>
      <c r="G32" s="134"/>
      <c r="H32" s="134"/>
      <c r="I32" s="99">
        <v>855480.36</v>
      </c>
      <c r="J32" s="100"/>
      <c r="K32" s="99">
        <f>K29+K23+K12</f>
        <v>366574.75664999994</v>
      </c>
      <c r="L32" s="100"/>
      <c r="M32" s="99">
        <f>M29+M23+M12</f>
        <v>1222054.9717</v>
      </c>
      <c r="N32" s="100"/>
      <c r="O32" s="30"/>
      <c r="P32" s="30"/>
    </row>
    <row r="33" spans="1:13" ht="14.25">
      <c r="A33" s="9"/>
      <c r="B33" s="10"/>
      <c r="D33" s="11"/>
      <c r="E33" s="25"/>
      <c r="F33" s="25"/>
      <c r="G33" s="25"/>
      <c r="H33" s="25"/>
      <c r="I33" s="37"/>
      <c r="J33" s="11"/>
      <c r="K33" s="11"/>
      <c r="L33" s="11"/>
      <c r="M33" s="37"/>
    </row>
    <row r="34" spans="1:13" ht="14.25">
      <c r="A34" s="9"/>
      <c r="B34" s="10"/>
      <c r="D34" s="11"/>
      <c r="E34" s="25"/>
      <c r="F34" s="25"/>
      <c r="G34" s="25"/>
      <c r="H34" s="25"/>
      <c r="I34" s="37"/>
      <c r="J34" s="11"/>
      <c r="K34" s="11"/>
      <c r="L34" s="11"/>
      <c r="M34" s="37"/>
    </row>
    <row r="35" spans="1:13" ht="13.5">
      <c r="A35" s="1"/>
      <c r="B35" s="6"/>
      <c r="C35" s="10" t="s">
        <v>62</v>
      </c>
      <c r="D35" s="7"/>
      <c r="E35" s="26"/>
      <c r="F35" s="26"/>
      <c r="G35" s="26"/>
      <c r="H35" s="26"/>
      <c r="I35" s="61"/>
      <c r="J35" s="7"/>
      <c r="K35" s="7"/>
      <c r="L35" s="7"/>
      <c r="M35" s="61"/>
    </row>
    <row r="36" spans="1:13" ht="12.75">
      <c r="A36" s="1"/>
      <c r="B36" s="1"/>
      <c r="C36" s="6"/>
      <c r="D36" s="7"/>
      <c r="E36" s="26"/>
      <c r="F36" s="26"/>
      <c r="G36" s="26"/>
      <c r="H36" s="26"/>
      <c r="I36" s="61"/>
      <c r="J36" s="7"/>
      <c r="K36" s="7"/>
      <c r="L36" s="32"/>
      <c r="M36" s="2"/>
    </row>
    <row r="37" spans="1:13" ht="7.5" customHeight="1">
      <c r="A37" s="1"/>
      <c r="B37" s="1"/>
      <c r="C37" s="7" t="s">
        <v>4</v>
      </c>
      <c r="D37" s="7"/>
      <c r="E37" s="26"/>
      <c r="F37" s="26"/>
      <c r="G37" s="26"/>
      <c r="H37" s="7" t="s">
        <v>4</v>
      </c>
      <c r="I37" s="61"/>
      <c r="J37" s="7"/>
      <c r="K37" s="7"/>
      <c r="L37" s="2"/>
      <c r="M37" s="2"/>
    </row>
    <row r="38" spans="1:13" ht="12.75">
      <c r="A38" s="1"/>
      <c r="B38" s="1"/>
      <c r="C38" s="7" t="s">
        <v>60</v>
      </c>
      <c r="D38" s="7"/>
      <c r="E38" s="26"/>
      <c r="F38" s="26"/>
      <c r="G38" s="26"/>
      <c r="H38" s="7" t="s">
        <v>59</v>
      </c>
      <c r="I38" s="61"/>
      <c r="J38" s="7"/>
      <c r="K38" s="7"/>
      <c r="L38" s="2"/>
      <c r="M38" s="32"/>
    </row>
    <row r="39" spans="1:13" ht="12.75">
      <c r="A39" s="1"/>
      <c r="B39" s="1"/>
      <c r="C39" s="7" t="s">
        <v>61</v>
      </c>
      <c r="D39" s="7"/>
      <c r="E39" s="26"/>
      <c r="F39" s="26"/>
      <c r="G39" s="26"/>
      <c r="H39" s="7" t="s">
        <v>21</v>
      </c>
      <c r="I39" s="61"/>
      <c r="J39" s="7"/>
      <c r="K39" s="7"/>
      <c r="L39" s="2"/>
      <c r="M39" s="2"/>
    </row>
    <row r="40" spans="1:13" ht="12.75">
      <c r="A40" s="1"/>
      <c r="B40" s="1"/>
      <c r="C40" s="1"/>
      <c r="D40" s="2"/>
      <c r="E40" s="27"/>
      <c r="F40" s="27"/>
      <c r="G40" s="27"/>
      <c r="H40" s="27"/>
      <c r="I40" s="32"/>
      <c r="J40" s="2"/>
      <c r="K40" s="2"/>
      <c r="L40" s="2"/>
      <c r="M40" s="2"/>
    </row>
    <row r="41" spans="1:13" ht="12.75">
      <c r="A41" s="1"/>
      <c r="B41" s="1"/>
      <c r="C41" s="1"/>
      <c r="D41" s="2"/>
      <c r="E41" s="27"/>
      <c r="F41" s="27"/>
      <c r="G41" s="27"/>
      <c r="H41" s="27"/>
      <c r="I41" s="32"/>
      <c r="J41" s="2"/>
      <c r="K41" s="2"/>
      <c r="L41" s="2"/>
      <c r="M41" s="2"/>
    </row>
    <row r="42" spans="1:13" ht="12.75">
      <c r="A42" s="1"/>
      <c r="B42" s="1"/>
      <c r="C42" s="1"/>
      <c r="D42" s="2"/>
      <c r="E42" s="27"/>
      <c r="F42" s="27"/>
      <c r="G42" s="27"/>
      <c r="H42" s="27"/>
      <c r="I42" s="32"/>
      <c r="J42" s="2"/>
      <c r="K42" s="2"/>
      <c r="L42" s="2"/>
      <c r="M42" s="2"/>
    </row>
    <row r="43" spans="1:13" ht="12.75">
      <c r="A43" s="1"/>
      <c r="B43" s="1"/>
      <c r="C43" s="1"/>
      <c r="D43" s="2"/>
      <c r="E43" s="27"/>
      <c r="F43" s="27"/>
      <c r="G43" s="27"/>
      <c r="H43" s="27"/>
      <c r="I43" s="32"/>
      <c r="J43" s="2"/>
      <c r="K43" s="2"/>
      <c r="L43" s="2"/>
      <c r="M43" s="2"/>
    </row>
    <row r="44" spans="1:13" ht="12.75">
      <c r="A44" s="1"/>
      <c r="B44" s="1"/>
      <c r="C44" s="1"/>
      <c r="D44" s="2"/>
      <c r="E44" s="27"/>
      <c r="F44" s="27"/>
      <c r="G44" s="27"/>
      <c r="H44" s="27"/>
      <c r="I44" s="32"/>
      <c r="J44" s="2"/>
      <c r="K44" s="2"/>
      <c r="L44" s="2"/>
      <c r="M44" s="2"/>
    </row>
    <row r="45" spans="1:13" ht="12.75">
      <c r="A45" s="1"/>
      <c r="B45" s="1"/>
      <c r="C45" s="1"/>
      <c r="D45" s="2"/>
      <c r="E45" s="27"/>
      <c r="F45" s="27"/>
      <c r="G45" s="27"/>
      <c r="H45" s="27"/>
      <c r="I45" s="32"/>
      <c r="J45" s="2"/>
      <c r="K45" s="2"/>
      <c r="L45" s="2"/>
      <c r="M45" s="2"/>
    </row>
    <row r="46" spans="1:13" ht="12.75">
      <c r="A46" s="1"/>
      <c r="B46" s="1"/>
      <c r="C46" s="1"/>
      <c r="D46" s="2"/>
      <c r="E46" s="27"/>
      <c r="F46" s="27"/>
      <c r="G46" s="27"/>
      <c r="H46" s="27"/>
      <c r="I46" s="32"/>
      <c r="J46" s="2"/>
      <c r="K46" s="2"/>
      <c r="L46" s="2"/>
      <c r="M46" s="2"/>
    </row>
    <row r="47" spans="1:13" ht="12.75">
      <c r="A47" s="1"/>
      <c r="B47" s="1"/>
      <c r="C47" s="1"/>
      <c r="D47" s="2"/>
      <c r="E47" s="27"/>
      <c r="F47" s="27"/>
      <c r="G47" s="27"/>
      <c r="H47" s="27"/>
      <c r="I47" s="32"/>
      <c r="J47" s="2"/>
      <c r="K47" s="2"/>
      <c r="L47" s="2"/>
      <c r="M47" s="2"/>
    </row>
    <row r="48" spans="1:13" ht="12.75">
      <c r="A48" s="1"/>
      <c r="B48" s="1"/>
      <c r="C48" s="1"/>
      <c r="D48" s="2"/>
      <c r="E48" s="27"/>
      <c r="F48" s="27"/>
      <c r="G48" s="27"/>
      <c r="H48" s="27"/>
      <c r="I48" s="32"/>
      <c r="J48" s="2"/>
      <c r="K48" s="2"/>
      <c r="L48" s="2"/>
      <c r="M48" s="2"/>
    </row>
    <row r="49" spans="1:13" ht="12.75">
      <c r="A49" s="1"/>
      <c r="B49" s="1"/>
      <c r="C49" s="1"/>
      <c r="D49" s="2"/>
      <c r="E49" s="27"/>
      <c r="F49" s="27"/>
      <c r="G49" s="27"/>
      <c r="H49" s="27"/>
      <c r="I49" s="32"/>
      <c r="J49" s="2"/>
      <c r="K49" s="2"/>
      <c r="L49" s="2"/>
      <c r="M49" s="2"/>
    </row>
    <row r="50" spans="1:13" ht="12.75">
      <c r="A50" s="1"/>
      <c r="B50" s="1"/>
      <c r="C50" s="1"/>
      <c r="D50" s="2"/>
      <c r="E50" s="27"/>
      <c r="F50" s="27"/>
      <c r="G50" s="27"/>
      <c r="H50" s="27"/>
      <c r="I50" s="32"/>
      <c r="J50" s="2"/>
      <c r="K50" s="2"/>
      <c r="L50" s="2"/>
      <c r="M50" s="2"/>
    </row>
    <row r="51" spans="1:13" ht="12.75">
      <c r="A51" s="1"/>
      <c r="B51" s="1"/>
      <c r="C51" s="1"/>
      <c r="D51" s="2"/>
      <c r="E51" s="27"/>
      <c r="F51" s="27"/>
      <c r="G51" s="27"/>
      <c r="H51" s="27"/>
      <c r="I51" s="32"/>
      <c r="J51" s="2"/>
      <c r="K51" s="2"/>
      <c r="L51" s="2"/>
      <c r="M51" s="2"/>
    </row>
    <row r="52" spans="1:13" ht="12.75">
      <c r="A52" s="1"/>
      <c r="B52" s="1"/>
      <c r="C52" s="1"/>
      <c r="D52" s="2"/>
      <c r="E52" s="27"/>
      <c r="F52" s="27"/>
      <c r="G52" s="27"/>
      <c r="H52" s="27"/>
      <c r="I52" s="32"/>
      <c r="J52" s="2"/>
      <c r="K52" s="2"/>
      <c r="L52" s="2"/>
      <c r="M52" s="2"/>
    </row>
    <row r="53" spans="1:13" ht="12.75">
      <c r="A53" s="1"/>
      <c r="B53" s="1"/>
      <c r="C53" s="1"/>
      <c r="D53" s="2"/>
      <c r="E53" s="27"/>
      <c r="F53" s="27"/>
      <c r="G53" s="27"/>
      <c r="H53" s="27"/>
      <c r="I53" s="32"/>
      <c r="J53" s="2"/>
      <c r="K53" s="2"/>
      <c r="L53" s="2"/>
      <c r="M53" s="2"/>
    </row>
    <row r="54" spans="1:13" ht="12.75">
      <c r="A54" s="1"/>
      <c r="B54" s="1"/>
      <c r="C54" s="1"/>
      <c r="D54" s="2"/>
      <c r="E54" s="27"/>
      <c r="F54" s="27"/>
      <c r="G54" s="27"/>
      <c r="H54" s="27"/>
      <c r="I54" s="32"/>
      <c r="J54" s="2"/>
      <c r="K54" s="2"/>
      <c r="L54" s="2"/>
      <c r="M54" s="2"/>
    </row>
    <row r="55" spans="1:13" ht="12.75">
      <c r="A55" s="1"/>
      <c r="B55" s="1"/>
      <c r="C55" s="1"/>
      <c r="D55" s="2"/>
      <c r="E55" s="27"/>
      <c r="F55" s="27"/>
      <c r="G55" s="27"/>
      <c r="H55" s="27"/>
      <c r="I55" s="32"/>
      <c r="J55" s="2"/>
      <c r="K55" s="2"/>
      <c r="L55" s="2"/>
      <c r="M55" s="2"/>
    </row>
    <row r="56" spans="1:13" ht="12.75">
      <c r="A56" s="1"/>
      <c r="B56" s="1"/>
      <c r="C56" s="1"/>
      <c r="D56" s="2"/>
      <c r="E56" s="27"/>
      <c r="F56" s="27"/>
      <c r="G56" s="27"/>
      <c r="H56" s="27"/>
      <c r="I56" s="32"/>
      <c r="J56" s="2"/>
      <c r="K56" s="2"/>
      <c r="L56" s="2"/>
      <c r="M56" s="2"/>
    </row>
    <row r="57" spans="1:13" ht="12.75">
      <c r="A57" s="1"/>
      <c r="B57" s="1"/>
      <c r="C57" s="1"/>
      <c r="D57" s="2"/>
      <c r="E57" s="27"/>
      <c r="F57" s="27"/>
      <c r="G57" s="27"/>
      <c r="H57" s="27"/>
      <c r="I57" s="32"/>
      <c r="J57" s="2"/>
      <c r="K57" s="2"/>
      <c r="L57" s="2"/>
      <c r="M57" s="2"/>
    </row>
    <row r="58" spans="1:13" ht="12.75">
      <c r="A58" s="1"/>
      <c r="B58" s="1"/>
      <c r="C58" s="1"/>
      <c r="D58" s="2"/>
      <c r="E58" s="27"/>
      <c r="F58" s="27"/>
      <c r="G58" s="27"/>
      <c r="H58" s="27"/>
      <c r="I58" s="32"/>
      <c r="J58" s="2"/>
      <c r="K58" s="2"/>
      <c r="L58" s="2"/>
      <c r="M58" s="2"/>
    </row>
    <row r="59" spans="1:13" ht="12.75">
      <c r="A59" s="1"/>
      <c r="B59" s="1"/>
      <c r="C59" s="1"/>
      <c r="D59" s="2"/>
      <c r="E59" s="27"/>
      <c r="F59" s="27"/>
      <c r="G59" s="27"/>
      <c r="H59" s="27"/>
      <c r="I59" s="32"/>
      <c r="J59" s="2"/>
      <c r="K59" s="2"/>
      <c r="L59" s="2"/>
      <c r="M59" s="2"/>
    </row>
    <row r="60" spans="1:13" ht="12.75">
      <c r="A60" s="1"/>
      <c r="B60" s="1"/>
      <c r="C60" s="1"/>
      <c r="D60" s="2"/>
      <c r="E60" s="27"/>
      <c r="F60" s="27"/>
      <c r="G60" s="27"/>
      <c r="H60" s="27"/>
      <c r="I60" s="32"/>
      <c r="J60" s="2"/>
      <c r="K60" s="2"/>
      <c r="L60" s="2"/>
      <c r="M60" s="2"/>
    </row>
    <row r="61" spans="1:13" ht="12.75">
      <c r="A61" s="1"/>
      <c r="B61" s="1"/>
      <c r="C61" s="1"/>
      <c r="D61" s="2"/>
      <c r="E61" s="27"/>
      <c r="F61" s="27"/>
      <c r="G61" s="27"/>
      <c r="H61" s="27"/>
      <c r="I61" s="32"/>
      <c r="J61" s="2"/>
      <c r="K61" s="2"/>
      <c r="L61" s="2"/>
      <c r="M61" s="2"/>
    </row>
    <row r="62" spans="1:13" ht="12.75">
      <c r="A62" s="1"/>
      <c r="B62" s="1"/>
      <c r="C62" s="1"/>
      <c r="D62" s="2"/>
      <c r="E62" s="27"/>
      <c r="F62" s="27"/>
      <c r="G62" s="27"/>
      <c r="H62" s="27"/>
      <c r="I62" s="32"/>
      <c r="J62" s="2"/>
      <c r="K62" s="2"/>
      <c r="L62" s="2"/>
      <c r="M62" s="2"/>
    </row>
    <row r="63" spans="1:13" ht="12.75">
      <c r="A63" s="1"/>
      <c r="B63" s="1"/>
      <c r="C63" s="1"/>
      <c r="D63" s="2"/>
      <c r="E63" s="27"/>
      <c r="F63" s="27"/>
      <c r="G63" s="27"/>
      <c r="H63" s="27"/>
      <c r="I63" s="32"/>
      <c r="J63" s="2"/>
      <c r="K63" s="2"/>
      <c r="L63" s="2"/>
      <c r="M63" s="2"/>
    </row>
    <row r="64" spans="1:13" ht="12.75">
      <c r="A64" s="1"/>
      <c r="B64" s="1"/>
      <c r="C64" s="1"/>
      <c r="D64" s="2"/>
      <c r="E64" s="27"/>
      <c r="F64" s="27"/>
      <c r="G64" s="27"/>
      <c r="H64" s="27"/>
      <c r="I64" s="32"/>
      <c r="J64" s="2"/>
      <c r="K64" s="2"/>
      <c r="L64" s="2"/>
      <c r="M64" s="2"/>
    </row>
    <row r="65" spans="1:13" ht="12.75">
      <c r="A65" s="1"/>
      <c r="B65" s="1"/>
      <c r="C65" s="1"/>
      <c r="D65" s="2"/>
      <c r="E65" s="27"/>
      <c r="F65" s="27"/>
      <c r="G65" s="27"/>
      <c r="H65" s="27"/>
      <c r="I65" s="32"/>
      <c r="J65" s="2"/>
      <c r="K65" s="2"/>
      <c r="L65" s="2"/>
      <c r="M65" s="2"/>
    </row>
    <row r="66" spans="1:13" ht="12.75">
      <c r="A66" s="1"/>
      <c r="B66" s="1"/>
      <c r="C66" s="1"/>
      <c r="D66" s="2"/>
      <c r="E66" s="27"/>
      <c r="F66" s="27"/>
      <c r="G66" s="27"/>
      <c r="H66" s="27"/>
      <c r="I66" s="32"/>
      <c r="J66" s="2"/>
      <c r="K66" s="2"/>
      <c r="L66" s="2"/>
      <c r="M66" s="2"/>
    </row>
    <row r="67" spans="1:13" ht="12.75">
      <c r="A67" s="1"/>
      <c r="B67" s="1"/>
      <c r="C67" s="1"/>
      <c r="D67" s="2"/>
      <c r="E67" s="27"/>
      <c r="F67" s="27"/>
      <c r="G67" s="27"/>
      <c r="H67" s="27"/>
      <c r="I67" s="32"/>
      <c r="J67" s="2"/>
      <c r="K67" s="2"/>
      <c r="L67" s="2"/>
      <c r="M67" s="2"/>
    </row>
    <row r="68" spans="1:13" ht="12.75">
      <c r="A68" s="1"/>
      <c r="B68" s="1"/>
      <c r="C68" s="1"/>
      <c r="D68" s="2"/>
      <c r="E68" s="27"/>
      <c r="F68" s="27"/>
      <c r="G68" s="27"/>
      <c r="H68" s="27"/>
      <c r="I68" s="32"/>
      <c r="J68" s="2"/>
      <c r="K68" s="2"/>
      <c r="L68" s="2"/>
      <c r="M68" s="2"/>
    </row>
    <row r="69" spans="1:13" ht="12.75">
      <c r="A69" s="1"/>
      <c r="B69" s="1"/>
      <c r="C69" s="1"/>
      <c r="D69" s="2"/>
      <c r="E69" s="27"/>
      <c r="F69" s="27"/>
      <c r="G69" s="27"/>
      <c r="H69" s="27"/>
      <c r="I69" s="32"/>
      <c r="J69" s="2"/>
      <c r="K69" s="2"/>
      <c r="L69" s="2"/>
      <c r="M69" s="2"/>
    </row>
    <row r="70" spans="1:13" ht="12.75">
      <c r="A70" s="1"/>
      <c r="B70" s="1"/>
      <c r="C70" s="1"/>
      <c r="D70" s="2"/>
      <c r="E70" s="27"/>
      <c r="F70" s="27"/>
      <c r="G70" s="27"/>
      <c r="H70" s="27"/>
      <c r="I70" s="32"/>
      <c r="J70" s="2"/>
      <c r="K70" s="2"/>
      <c r="L70" s="2"/>
      <c r="M70" s="2"/>
    </row>
    <row r="71" spans="1:13" ht="12.75">
      <c r="A71" s="1"/>
      <c r="B71" s="1"/>
      <c r="C71" s="1"/>
      <c r="D71" s="2"/>
      <c r="E71" s="27"/>
      <c r="F71" s="27"/>
      <c r="G71" s="27"/>
      <c r="H71" s="27"/>
      <c r="I71" s="32"/>
      <c r="J71" s="2"/>
      <c r="K71" s="2"/>
      <c r="L71" s="2"/>
      <c r="M71" s="2"/>
    </row>
    <row r="72" spans="1:13" ht="12.75">
      <c r="A72" s="1"/>
      <c r="B72" s="1"/>
      <c r="C72" s="1"/>
      <c r="D72" s="2"/>
      <c r="E72" s="27"/>
      <c r="F72" s="27"/>
      <c r="G72" s="27"/>
      <c r="H72" s="27"/>
      <c r="I72" s="32"/>
      <c r="J72" s="2"/>
      <c r="K72" s="2"/>
      <c r="L72" s="2"/>
      <c r="M72" s="2"/>
    </row>
    <row r="73" spans="1:13" ht="12.75">
      <c r="A73" s="1"/>
      <c r="B73" s="1"/>
      <c r="C73" s="1"/>
      <c r="D73" s="2"/>
      <c r="E73" s="27"/>
      <c r="F73" s="27"/>
      <c r="G73" s="27"/>
      <c r="H73" s="27"/>
      <c r="I73" s="32"/>
      <c r="J73" s="2"/>
      <c r="K73" s="2"/>
      <c r="L73" s="2"/>
      <c r="M73" s="2"/>
    </row>
    <row r="74" spans="1:13" ht="12.75">
      <c r="A74" s="1"/>
      <c r="B74" s="1"/>
      <c r="C74" s="1"/>
      <c r="D74" s="2"/>
      <c r="E74" s="27"/>
      <c r="F74" s="27"/>
      <c r="G74" s="27"/>
      <c r="H74" s="27"/>
      <c r="I74" s="32"/>
      <c r="J74" s="2"/>
      <c r="K74" s="2"/>
      <c r="L74" s="2"/>
      <c r="M74" s="2"/>
    </row>
    <row r="75" spans="1:13" ht="12.75">
      <c r="A75" s="1"/>
      <c r="B75" s="1"/>
      <c r="C75" s="1"/>
      <c r="D75" s="2"/>
      <c r="E75" s="27"/>
      <c r="F75" s="27"/>
      <c r="G75" s="27"/>
      <c r="H75" s="27"/>
      <c r="I75" s="32"/>
      <c r="J75" s="2"/>
      <c r="K75" s="2"/>
      <c r="L75" s="2"/>
      <c r="M75" s="2"/>
    </row>
    <row r="76" spans="1:13" ht="12.75">
      <c r="A76" s="1"/>
      <c r="B76" s="1"/>
      <c r="C76" s="1"/>
      <c r="D76" s="2"/>
      <c r="E76" s="27"/>
      <c r="F76" s="27"/>
      <c r="G76" s="27"/>
      <c r="H76" s="27"/>
      <c r="I76" s="32"/>
      <c r="J76" s="2"/>
      <c r="K76" s="2"/>
      <c r="L76" s="2"/>
      <c r="M76" s="2"/>
    </row>
    <row r="77" spans="1:13" ht="12.75">
      <c r="A77" s="1"/>
      <c r="B77" s="1"/>
      <c r="C77" s="1"/>
      <c r="D77" s="2"/>
      <c r="E77" s="27"/>
      <c r="F77" s="27"/>
      <c r="G77" s="27"/>
      <c r="H77" s="27"/>
      <c r="I77" s="32"/>
      <c r="J77" s="2"/>
      <c r="K77" s="2"/>
      <c r="L77" s="2"/>
      <c r="M77" s="2"/>
    </row>
    <row r="78" spans="1:13" ht="12.75">
      <c r="A78" s="1"/>
      <c r="B78" s="1"/>
      <c r="C78" s="1"/>
      <c r="D78" s="2"/>
      <c r="E78" s="27"/>
      <c r="F78" s="27"/>
      <c r="G78" s="27"/>
      <c r="H78" s="27"/>
      <c r="I78" s="32"/>
      <c r="J78" s="2"/>
      <c r="K78" s="2"/>
      <c r="L78" s="2"/>
      <c r="M78" s="2"/>
    </row>
    <row r="79" spans="1:13" ht="12.75">
      <c r="A79" s="1"/>
      <c r="B79" s="1"/>
      <c r="C79" s="1"/>
      <c r="D79" s="2"/>
      <c r="E79" s="27"/>
      <c r="F79" s="27"/>
      <c r="G79" s="27"/>
      <c r="H79" s="27"/>
      <c r="I79" s="32"/>
      <c r="J79" s="2"/>
      <c r="K79" s="2"/>
      <c r="L79" s="2"/>
      <c r="M79" s="2"/>
    </row>
    <row r="80" spans="1:13" ht="12.75">
      <c r="A80" s="1"/>
      <c r="B80" s="1"/>
      <c r="C80" s="1"/>
      <c r="D80" s="2"/>
      <c r="E80" s="27"/>
      <c r="F80" s="27"/>
      <c r="G80" s="27"/>
      <c r="H80" s="27"/>
      <c r="I80" s="32"/>
      <c r="J80" s="2"/>
      <c r="K80" s="2"/>
      <c r="L80" s="2"/>
      <c r="M80" s="2"/>
    </row>
    <row r="81" spans="1:13" ht="12.75">
      <c r="A81" s="1"/>
      <c r="B81" s="1"/>
      <c r="C81" s="1"/>
      <c r="D81" s="2"/>
      <c r="E81" s="27"/>
      <c r="F81" s="27"/>
      <c r="G81" s="27"/>
      <c r="H81" s="27"/>
      <c r="I81" s="32"/>
      <c r="J81" s="2"/>
      <c r="K81" s="2"/>
      <c r="L81" s="2"/>
      <c r="M81" s="2"/>
    </row>
    <row r="82" spans="1:13" ht="12.75">
      <c r="A82" s="1"/>
      <c r="B82" s="1"/>
      <c r="C82" s="1"/>
      <c r="D82" s="2"/>
      <c r="E82" s="27"/>
      <c r="F82" s="27"/>
      <c r="G82" s="27"/>
      <c r="H82" s="27"/>
      <c r="I82" s="32"/>
      <c r="J82" s="2"/>
      <c r="K82" s="2"/>
      <c r="L82" s="2"/>
      <c r="M82" s="2"/>
    </row>
    <row r="83" spans="1:13" ht="12.75">
      <c r="A83" s="1"/>
      <c r="B83" s="1"/>
      <c r="C83" s="1"/>
      <c r="D83" s="2"/>
      <c r="E83" s="27"/>
      <c r="F83" s="27"/>
      <c r="G83" s="27"/>
      <c r="H83" s="27"/>
      <c r="I83" s="32"/>
      <c r="J83" s="2"/>
      <c r="K83" s="2"/>
      <c r="L83" s="2"/>
      <c r="M83" s="2"/>
    </row>
    <row r="84" spans="1:13" ht="12.75">
      <c r="A84" s="1"/>
      <c r="B84" s="1"/>
      <c r="C84" s="1"/>
      <c r="D84" s="2"/>
      <c r="E84" s="27"/>
      <c r="F84" s="27"/>
      <c r="G84" s="27"/>
      <c r="H84" s="27"/>
      <c r="I84" s="32"/>
      <c r="J84" s="2"/>
      <c r="K84" s="2"/>
      <c r="L84" s="2"/>
      <c r="M84" s="2"/>
    </row>
    <row r="85" spans="1:13" ht="12.75">
      <c r="A85" s="1"/>
      <c r="B85" s="1"/>
      <c r="C85" s="1"/>
      <c r="D85" s="2"/>
      <c r="E85" s="27"/>
      <c r="F85" s="27"/>
      <c r="G85" s="27"/>
      <c r="H85" s="27"/>
      <c r="I85" s="32"/>
      <c r="J85" s="2"/>
      <c r="K85" s="2"/>
      <c r="L85" s="2"/>
      <c r="M85" s="2"/>
    </row>
    <row r="86" spans="1:13" ht="12.75">
      <c r="A86" s="1"/>
      <c r="B86" s="1"/>
      <c r="C86" s="1"/>
      <c r="D86" s="2"/>
      <c r="E86" s="27"/>
      <c r="F86" s="27"/>
      <c r="G86" s="27"/>
      <c r="H86" s="27"/>
      <c r="I86" s="32"/>
      <c r="J86" s="2"/>
      <c r="K86" s="2"/>
      <c r="L86" s="2"/>
      <c r="M86" s="2"/>
    </row>
    <row r="87" spans="1:13" ht="12.75">
      <c r="A87" s="1"/>
      <c r="B87" s="1"/>
      <c r="C87" s="1"/>
      <c r="D87" s="2"/>
      <c r="E87" s="27"/>
      <c r="F87" s="27"/>
      <c r="G87" s="27"/>
      <c r="H87" s="27"/>
      <c r="I87" s="32"/>
      <c r="J87" s="2"/>
      <c r="K87" s="2"/>
      <c r="L87" s="2"/>
      <c r="M87" s="2"/>
    </row>
    <row r="88" spans="1:13" ht="12.75">
      <c r="A88" s="1"/>
      <c r="B88" s="1"/>
      <c r="C88" s="1"/>
      <c r="D88" s="2"/>
      <c r="E88" s="27"/>
      <c r="F88" s="27"/>
      <c r="G88" s="27"/>
      <c r="H88" s="27"/>
      <c r="I88" s="32"/>
      <c r="J88" s="2"/>
      <c r="K88" s="2"/>
      <c r="L88" s="2"/>
      <c r="M88" s="2"/>
    </row>
    <row r="89" spans="1:13" ht="12.75">
      <c r="A89" s="1"/>
      <c r="B89" s="1"/>
      <c r="C89" s="1"/>
      <c r="D89" s="2"/>
      <c r="E89" s="27"/>
      <c r="F89" s="27"/>
      <c r="G89" s="27"/>
      <c r="H89" s="27"/>
      <c r="I89" s="32"/>
      <c r="J89" s="2"/>
      <c r="K89" s="2"/>
      <c r="L89" s="2"/>
      <c r="M89" s="2"/>
    </row>
    <row r="90" spans="1:13" ht="12.75">
      <c r="A90" s="1"/>
      <c r="B90" s="1"/>
      <c r="C90" s="1"/>
      <c r="D90" s="2"/>
      <c r="E90" s="27"/>
      <c r="F90" s="27"/>
      <c r="G90" s="27"/>
      <c r="H90" s="27"/>
      <c r="I90" s="32"/>
      <c r="J90" s="2"/>
      <c r="K90" s="2"/>
      <c r="L90" s="2"/>
      <c r="M90" s="2"/>
    </row>
    <row r="91" spans="1:13" ht="12.75">
      <c r="A91" s="1"/>
      <c r="B91" s="1"/>
      <c r="C91" s="1"/>
      <c r="D91" s="2"/>
      <c r="E91" s="27"/>
      <c r="F91" s="27"/>
      <c r="G91" s="27"/>
      <c r="H91" s="27"/>
      <c r="I91" s="32"/>
      <c r="J91" s="2"/>
      <c r="K91" s="2"/>
      <c r="L91" s="2"/>
      <c r="M91" s="2"/>
    </row>
    <row r="92" spans="1:13" ht="12.75">
      <c r="A92" s="1"/>
      <c r="B92" s="1"/>
      <c r="C92" s="1"/>
      <c r="D92" s="2"/>
      <c r="E92" s="27"/>
      <c r="F92" s="27"/>
      <c r="G92" s="27"/>
      <c r="H92" s="27"/>
      <c r="I92" s="32"/>
      <c r="J92" s="2"/>
      <c r="K92" s="2"/>
      <c r="L92" s="2"/>
      <c r="M92" s="2"/>
    </row>
    <row r="93" spans="1:13" ht="12.75">
      <c r="A93" s="1"/>
      <c r="B93" s="1"/>
      <c r="C93" s="1"/>
      <c r="D93" s="2"/>
      <c r="E93" s="27"/>
      <c r="F93" s="27"/>
      <c r="G93" s="27"/>
      <c r="H93" s="27"/>
      <c r="I93" s="32"/>
      <c r="J93" s="2"/>
      <c r="K93" s="2"/>
      <c r="L93" s="2"/>
      <c r="M93" s="2"/>
    </row>
    <row r="94" spans="1:13" ht="12.75">
      <c r="A94" s="1"/>
      <c r="B94" s="1"/>
      <c r="C94" s="1"/>
      <c r="D94" s="2"/>
      <c r="E94" s="27"/>
      <c r="F94" s="27"/>
      <c r="G94" s="27"/>
      <c r="H94" s="27"/>
      <c r="I94" s="32"/>
      <c r="J94" s="2"/>
      <c r="K94" s="2"/>
      <c r="L94" s="2"/>
      <c r="M94" s="2"/>
    </row>
    <row r="95" spans="1:13" ht="12.75">
      <c r="A95" s="1"/>
      <c r="B95" s="1"/>
      <c r="C95" s="1"/>
      <c r="D95" s="2"/>
      <c r="E95" s="27"/>
      <c r="F95" s="27"/>
      <c r="G95" s="27"/>
      <c r="H95" s="27"/>
      <c r="I95" s="32"/>
      <c r="J95" s="2"/>
      <c r="K95" s="2"/>
      <c r="L95" s="2"/>
      <c r="M95" s="2"/>
    </row>
    <row r="96" spans="1:13" ht="12.75">
      <c r="A96" s="1"/>
      <c r="B96" s="1"/>
      <c r="C96" s="1"/>
      <c r="D96" s="2"/>
      <c r="E96" s="27"/>
      <c r="F96" s="27"/>
      <c r="G96" s="27"/>
      <c r="H96" s="27"/>
      <c r="I96" s="32"/>
      <c r="J96" s="2"/>
      <c r="K96" s="2"/>
      <c r="L96" s="2"/>
      <c r="M96" s="2"/>
    </row>
    <row r="97" spans="1:13" ht="12.75">
      <c r="A97" s="1"/>
      <c r="B97" s="1"/>
      <c r="C97" s="1"/>
      <c r="D97" s="2"/>
      <c r="E97" s="27"/>
      <c r="F97" s="27"/>
      <c r="G97" s="27"/>
      <c r="H97" s="27"/>
      <c r="I97" s="32"/>
      <c r="J97" s="2"/>
      <c r="K97" s="2"/>
      <c r="L97" s="2"/>
      <c r="M97" s="2"/>
    </row>
    <row r="98" spans="1:13" ht="12.75">
      <c r="A98" s="1"/>
      <c r="B98" s="1"/>
      <c r="C98" s="1"/>
      <c r="D98" s="2"/>
      <c r="E98" s="27"/>
      <c r="F98" s="27"/>
      <c r="G98" s="27"/>
      <c r="H98" s="27"/>
      <c r="I98" s="32"/>
      <c r="J98" s="2"/>
      <c r="K98" s="2"/>
      <c r="L98" s="2"/>
      <c r="M98" s="2"/>
    </row>
    <row r="99" spans="1:13" ht="12.75">
      <c r="A99" s="1"/>
      <c r="B99" s="1"/>
      <c r="C99" s="1"/>
      <c r="D99" s="2"/>
      <c r="E99" s="27"/>
      <c r="F99" s="27"/>
      <c r="G99" s="27"/>
      <c r="H99" s="27"/>
      <c r="I99" s="32"/>
      <c r="J99" s="2"/>
      <c r="K99" s="2"/>
      <c r="L99" s="2"/>
      <c r="M99" s="2"/>
    </row>
    <row r="100" spans="1:13" ht="12.75">
      <c r="A100" s="1"/>
      <c r="B100" s="1"/>
      <c r="C100" s="1"/>
      <c r="D100" s="2"/>
      <c r="E100" s="27"/>
      <c r="F100" s="27"/>
      <c r="G100" s="27"/>
      <c r="H100" s="27"/>
      <c r="I100" s="32"/>
      <c r="J100" s="2"/>
      <c r="K100" s="2"/>
      <c r="L100" s="2"/>
      <c r="M100" s="2"/>
    </row>
    <row r="101" spans="1:13" ht="12.75">
      <c r="A101" s="1"/>
      <c r="B101" s="1"/>
      <c r="C101" s="1"/>
      <c r="D101" s="2"/>
      <c r="E101" s="27"/>
      <c r="F101" s="27"/>
      <c r="G101" s="27"/>
      <c r="H101" s="27"/>
      <c r="I101" s="32"/>
      <c r="J101" s="2"/>
      <c r="K101" s="2"/>
      <c r="L101" s="2"/>
      <c r="M101" s="2"/>
    </row>
    <row r="102" spans="1:13" ht="12.75">
      <c r="A102" s="1"/>
      <c r="B102" s="1"/>
      <c r="C102" s="1"/>
      <c r="D102" s="2"/>
      <c r="E102" s="27"/>
      <c r="F102" s="27"/>
      <c r="G102" s="27"/>
      <c r="H102" s="27"/>
      <c r="I102" s="32"/>
      <c r="J102" s="2"/>
      <c r="K102" s="2"/>
      <c r="L102" s="2"/>
      <c r="M102" s="2"/>
    </row>
    <row r="103" spans="1:13" ht="12.75">
      <c r="A103" s="1"/>
      <c r="B103" s="1"/>
      <c r="C103" s="1"/>
      <c r="D103" s="2"/>
      <c r="E103" s="27"/>
      <c r="F103" s="27"/>
      <c r="G103" s="27"/>
      <c r="H103" s="27"/>
      <c r="I103" s="32"/>
      <c r="J103" s="2"/>
      <c r="K103" s="2"/>
      <c r="L103" s="2"/>
      <c r="M103" s="2"/>
    </row>
    <row r="104" spans="1:13" ht="12.75">
      <c r="A104" s="1"/>
      <c r="B104" s="1"/>
      <c r="C104" s="1"/>
      <c r="D104" s="2"/>
      <c r="E104" s="27"/>
      <c r="F104" s="27"/>
      <c r="G104" s="27"/>
      <c r="H104" s="27"/>
      <c r="I104" s="32"/>
      <c r="J104" s="2"/>
      <c r="K104" s="2"/>
      <c r="L104" s="2"/>
      <c r="M104" s="2"/>
    </row>
    <row r="105" spans="1:13" ht="12.75">
      <c r="A105" s="1"/>
      <c r="B105" s="1"/>
      <c r="C105" s="1"/>
      <c r="D105" s="2"/>
      <c r="E105" s="27"/>
      <c r="F105" s="27"/>
      <c r="G105" s="27"/>
      <c r="H105" s="27"/>
      <c r="I105" s="32"/>
      <c r="J105" s="2"/>
      <c r="K105" s="2"/>
      <c r="L105" s="2"/>
      <c r="M105" s="2"/>
    </row>
    <row r="106" spans="1:13" ht="12.75">
      <c r="A106" s="1"/>
      <c r="B106" s="1"/>
      <c r="C106" s="1"/>
      <c r="D106" s="2"/>
      <c r="E106" s="27"/>
      <c r="F106" s="27"/>
      <c r="G106" s="27"/>
      <c r="H106" s="27"/>
      <c r="I106" s="32"/>
      <c r="J106" s="2"/>
      <c r="K106" s="2"/>
      <c r="L106" s="2"/>
      <c r="M106" s="2"/>
    </row>
    <row r="107" spans="1:13" ht="12.75">
      <c r="A107" s="1"/>
      <c r="B107" s="1"/>
      <c r="C107" s="1"/>
      <c r="D107" s="2"/>
      <c r="E107" s="27"/>
      <c r="F107" s="27"/>
      <c r="G107" s="27"/>
      <c r="H107" s="27"/>
      <c r="I107" s="32"/>
      <c r="J107" s="2"/>
      <c r="K107" s="2"/>
      <c r="L107" s="2"/>
      <c r="M107" s="2"/>
    </row>
    <row r="108" spans="1:13" ht="12.75">
      <c r="A108" s="1"/>
      <c r="B108" s="1"/>
      <c r="C108" s="1"/>
      <c r="D108" s="2"/>
      <c r="E108" s="27"/>
      <c r="F108" s="27"/>
      <c r="G108" s="27"/>
      <c r="H108" s="27"/>
      <c r="I108" s="32"/>
      <c r="J108" s="2"/>
      <c r="K108" s="2"/>
      <c r="L108" s="2"/>
      <c r="M108" s="2"/>
    </row>
    <row r="109" spans="1:13" ht="12.75">
      <c r="A109" s="1"/>
      <c r="B109" s="1"/>
      <c r="C109" s="1"/>
      <c r="D109" s="2"/>
      <c r="E109" s="27"/>
      <c r="F109" s="27"/>
      <c r="G109" s="27"/>
      <c r="H109" s="27"/>
      <c r="I109" s="32"/>
      <c r="J109" s="2"/>
      <c r="K109" s="2"/>
      <c r="L109" s="2"/>
      <c r="M109" s="2"/>
    </row>
    <row r="110" spans="1:13" ht="12.75">
      <c r="A110" s="1"/>
      <c r="B110" s="1"/>
      <c r="C110" s="1"/>
      <c r="D110" s="2"/>
      <c r="E110" s="27"/>
      <c r="F110" s="27"/>
      <c r="G110" s="27"/>
      <c r="H110" s="27"/>
      <c r="I110" s="32"/>
      <c r="J110" s="2"/>
      <c r="K110" s="2"/>
      <c r="L110" s="2"/>
      <c r="M110" s="2"/>
    </row>
    <row r="111" spans="1:13" ht="12.75">
      <c r="A111" s="1"/>
      <c r="B111" s="1"/>
      <c r="C111" s="1"/>
      <c r="D111" s="2"/>
      <c r="E111" s="27"/>
      <c r="F111" s="27"/>
      <c r="G111" s="27"/>
      <c r="H111" s="27"/>
      <c r="I111" s="32"/>
      <c r="J111" s="2"/>
      <c r="K111" s="2"/>
      <c r="L111" s="2"/>
      <c r="M111" s="2"/>
    </row>
    <row r="112" spans="1:13" ht="12.75">
      <c r="A112" s="1"/>
      <c r="B112" s="1"/>
      <c r="C112" s="1"/>
      <c r="D112" s="2"/>
      <c r="E112" s="27"/>
      <c r="F112" s="27"/>
      <c r="G112" s="27"/>
      <c r="H112" s="27"/>
      <c r="I112" s="32"/>
      <c r="J112" s="2"/>
      <c r="K112" s="2"/>
      <c r="L112" s="2"/>
      <c r="M112" s="2"/>
    </row>
    <row r="113" spans="1:13" ht="12.75">
      <c r="A113" s="1"/>
      <c r="B113" s="1"/>
      <c r="C113" s="1"/>
      <c r="D113" s="2"/>
      <c r="E113" s="27"/>
      <c r="F113" s="27"/>
      <c r="G113" s="27"/>
      <c r="H113" s="27"/>
      <c r="I113" s="32"/>
      <c r="J113" s="2"/>
      <c r="K113" s="2"/>
      <c r="L113" s="2"/>
      <c r="M113" s="2"/>
    </row>
    <row r="114" spans="1:13" ht="12.75">
      <c r="A114" s="1"/>
      <c r="B114" s="1"/>
      <c r="C114" s="1"/>
      <c r="D114" s="2"/>
      <c r="E114" s="27"/>
      <c r="F114" s="27"/>
      <c r="G114" s="27"/>
      <c r="H114" s="27"/>
      <c r="I114" s="32"/>
      <c r="J114" s="2"/>
      <c r="K114" s="2"/>
      <c r="L114" s="2"/>
      <c r="M114" s="2"/>
    </row>
    <row r="115" spans="1:13" ht="12.75">
      <c r="A115" s="1"/>
      <c r="B115" s="1"/>
      <c r="C115" s="1"/>
      <c r="D115" s="2"/>
      <c r="E115" s="27"/>
      <c r="F115" s="27"/>
      <c r="G115" s="27"/>
      <c r="H115" s="27"/>
      <c r="I115" s="32"/>
      <c r="J115" s="2"/>
      <c r="K115" s="2"/>
      <c r="L115" s="2"/>
      <c r="M115" s="2"/>
    </row>
    <row r="116" spans="1:13" ht="12.75">
      <c r="A116" s="1"/>
      <c r="B116" s="1"/>
      <c r="C116" s="1"/>
      <c r="D116" s="2"/>
      <c r="E116" s="27"/>
      <c r="F116" s="27"/>
      <c r="G116" s="27"/>
      <c r="H116" s="27"/>
      <c r="I116" s="32"/>
      <c r="J116" s="2"/>
      <c r="K116" s="2"/>
      <c r="L116" s="2"/>
      <c r="M116" s="2"/>
    </row>
    <row r="117" spans="1:13" ht="12.75">
      <c r="A117" s="1"/>
      <c r="B117" s="1"/>
      <c r="C117" s="1"/>
      <c r="D117" s="2"/>
      <c r="E117" s="27"/>
      <c r="F117" s="27"/>
      <c r="G117" s="27"/>
      <c r="H117" s="27"/>
      <c r="I117" s="32"/>
      <c r="J117" s="2"/>
      <c r="K117" s="2"/>
      <c r="L117" s="2"/>
      <c r="M117" s="2"/>
    </row>
    <row r="118" spans="1:13" ht="12.75">
      <c r="A118" s="1"/>
      <c r="B118" s="1"/>
      <c r="C118" s="1"/>
      <c r="D118" s="2"/>
      <c r="E118" s="27"/>
      <c r="F118" s="27"/>
      <c r="G118" s="27"/>
      <c r="H118" s="27"/>
      <c r="I118" s="32"/>
      <c r="J118" s="2"/>
      <c r="K118" s="2"/>
      <c r="L118" s="2"/>
      <c r="M118" s="2"/>
    </row>
    <row r="119" spans="1:13" ht="12.75">
      <c r="A119" s="1"/>
      <c r="B119" s="1"/>
      <c r="C119" s="1"/>
      <c r="D119" s="2"/>
      <c r="E119" s="27"/>
      <c r="F119" s="27"/>
      <c r="G119" s="27"/>
      <c r="H119" s="27"/>
      <c r="I119" s="32"/>
      <c r="J119" s="2"/>
      <c r="K119" s="2"/>
      <c r="L119" s="2"/>
      <c r="M119" s="2"/>
    </row>
    <row r="120" spans="1:13" ht="12.75">
      <c r="A120" s="1"/>
      <c r="B120" s="1"/>
      <c r="C120" s="1"/>
      <c r="D120" s="2"/>
      <c r="E120" s="27"/>
      <c r="F120" s="27"/>
      <c r="G120" s="27"/>
      <c r="H120" s="27"/>
      <c r="I120" s="32"/>
      <c r="J120" s="2"/>
      <c r="K120" s="2"/>
      <c r="L120" s="2"/>
      <c r="M120" s="2"/>
    </row>
    <row r="121" spans="1:13" ht="12.75">
      <c r="A121" s="1"/>
      <c r="B121" s="1"/>
      <c r="C121" s="1"/>
      <c r="D121" s="2"/>
      <c r="E121" s="27"/>
      <c r="F121" s="27"/>
      <c r="G121" s="27"/>
      <c r="H121" s="27"/>
      <c r="I121" s="32"/>
      <c r="J121" s="2"/>
      <c r="K121" s="2"/>
      <c r="L121" s="2"/>
      <c r="M121" s="2"/>
    </row>
    <row r="122" spans="1:13" ht="12.75">
      <c r="A122" s="1"/>
      <c r="B122" s="1"/>
      <c r="C122" s="1"/>
      <c r="D122" s="2"/>
      <c r="E122" s="27"/>
      <c r="F122" s="27"/>
      <c r="G122" s="27"/>
      <c r="H122" s="27"/>
      <c r="I122" s="32"/>
      <c r="J122" s="2"/>
      <c r="K122" s="2"/>
      <c r="L122" s="2"/>
      <c r="M122" s="2"/>
    </row>
    <row r="123" spans="1:13" ht="12.75">
      <c r="A123" s="1"/>
      <c r="B123" s="1"/>
      <c r="C123" s="1"/>
      <c r="D123" s="2"/>
      <c r="E123" s="27"/>
      <c r="F123" s="27"/>
      <c r="G123" s="27"/>
      <c r="H123" s="27"/>
      <c r="I123" s="32"/>
      <c r="J123" s="2"/>
      <c r="K123" s="2"/>
      <c r="L123" s="2"/>
      <c r="M123" s="2"/>
    </row>
    <row r="124" spans="1:13" ht="12.75">
      <c r="A124" s="1"/>
      <c r="B124" s="1"/>
      <c r="C124" s="1"/>
      <c r="D124" s="2"/>
      <c r="E124" s="27"/>
      <c r="F124" s="27"/>
      <c r="G124" s="27"/>
      <c r="H124" s="27"/>
      <c r="I124" s="32"/>
      <c r="J124" s="2"/>
      <c r="K124" s="2"/>
      <c r="L124" s="2"/>
      <c r="M124" s="2"/>
    </row>
    <row r="125" spans="1:13" ht="12.75">
      <c r="A125" s="1"/>
      <c r="B125" s="1"/>
      <c r="C125" s="1"/>
      <c r="D125" s="2"/>
      <c r="E125" s="27"/>
      <c r="F125" s="27"/>
      <c r="G125" s="27"/>
      <c r="H125" s="27"/>
      <c r="I125" s="32"/>
      <c r="J125" s="2"/>
      <c r="K125" s="2"/>
      <c r="L125" s="2"/>
      <c r="M125" s="2"/>
    </row>
    <row r="126" spans="1:13" ht="12.75">
      <c r="A126" s="1"/>
      <c r="B126" s="1"/>
      <c r="C126" s="1"/>
      <c r="D126" s="2"/>
      <c r="E126" s="27"/>
      <c r="F126" s="27"/>
      <c r="G126" s="27"/>
      <c r="H126" s="27"/>
      <c r="I126" s="32"/>
      <c r="J126" s="2"/>
      <c r="K126" s="2"/>
      <c r="L126" s="2"/>
      <c r="M126" s="2"/>
    </row>
    <row r="127" spans="1:13" ht="12.75">
      <c r="A127" s="1"/>
      <c r="B127" s="1"/>
      <c r="C127" s="1"/>
      <c r="D127" s="2"/>
      <c r="E127" s="27"/>
      <c r="F127" s="27"/>
      <c r="G127" s="27"/>
      <c r="H127" s="27"/>
      <c r="I127" s="32"/>
      <c r="J127" s="2"/>
      <c r="K127" s="2"/>
      <c r="L127" s="2"/>
      <c r="M127" s="2"/>
    </row>
    <row r="128" spans="1:13" ht="12.75">
      <c r="A128" s="1"/>
      <c r="B128" s="1"/>
      <c r="C128" s="1"/>
      <c r="D128" s="2"/>
      <c r="E128" s="27"/>
      <c r="F128" s="27"/>
      <c r="G128" s="27"/>
      <c r="H128" s="27"/>
      <c r="I128" s="32"/>
      <c r="J128" s="2"/>
      <c r="K128" s="2"/>
      <c r="L128" s="2"/>
      <c r="M128" s="2"/>
    </row>
    <row r="129" spans="1:13" ht="12.75">
      <c r="A129" s="1"/>
      <c r="B129" s="1"/>
      <c r="C129" s="1"/>
      <c r="D129" s="2"/>
      <c r="E129" s="27"/>
      <c r="F129" s="27"/>
      <c r="G129" s="27"/>
      <c r="H129" s="27"/>
      <c r="I129" s="32"/>
      <c r="J129" s="2"/>
      <c r="K129" s="2"/>
      <c r="L129" s="2"/>
      <c r="M129" s="2"/>
    </row>
    <row r="130" spans="1:13" ht="12.75">
      <c r="A130" s="1"/>
      <c r="B130" s="1"/>
      <c r="C130" s="1"/>
      <c r="D130" s="2"/>
      <c r="E130" s="27"/>
      <c r="F130" s="27"/>
      <c r="G130" s="27"/>
      <c r="H130" s="27"/>
      <c r="I130" s="32"/>
      <c r="J130" s="2"/>
      <c r="K130" s="2"/>
      <c r="L130" s="2"/>
      <c r="M130" s="2"/>
    </row>
    <row r="131" spans="1:13" ht="12.75">
      <c r="A131" s="1"/>
      <c r="B131" s="1"/>
      <c r="C131" s="1"/>
      <c r="D131" s="2"/>
      <c r="E131" s="27"/>
      <c r="F131" s="27"/>
      <c r="G131" s="27"/>
      <c r="H131" s="27"/>
      <c r="I131" s="32"/>
      <c r="J131" s="2"/>
      <c r="K131" s="2"/>
      <c r="L131" s="2"/>
      <c r="M131" s="2"/>
    </row>
    <row r="132" spans="1:13" ht="12.75">
      <c r="A132" s="1"/>
      <c r="B132" s="1"/>
      <c r="C132" s="1"/>
      <c r="D132" s="2"/>
      <c r="E132" s="27"/>
      <c r="F132" s="27"/>
      <c r="G132" s="27"/>
      <c r="H132" s="27"/>
      <c r="I132" s="32"/>
      <c r="J132" s="2"/>
      <c r="K132" s="2"/>
      <c r="L132" s="2"/>
      <c r="M132" s="2"/>
    </row>
    <row r="133" spans="1:13" ht="12.75">
      <c r="A133" s="1"/>
      <c r="B133" s="1"/>
      <c r="C133" s="1"/>
      <c r="D133" s="2"/>
      <c r="E133" s="27"/>
      <c r="F133" s="27"/>
      <c r="G133" s="27"/>
      <c r="H133" s="27"/>
      <c r="I133" s="32"/>
      <c r="J133" s="2"/>
      <c r="K133" s="2"/>
      <c r="L133" s="2"/>
      <c r="M133" s="2"/>
    </row>
    <row r="134" spans="1:13" ht="12.75">
      <c r="A134" s="1"/>
      <c r="B134" s="1"/>
      <c r="C134" s="1"/>
      <c r="D134" s="2"/>
      <c r="E134" s="27"/>
      <c r="F134" s="27"/>
      <c r="G134" s="27"/>
      <c r="H134" s="27"/>
      <c r="I134" s="32"/>
      <c r="J134" s="2"/>
      <c r="K134" s="2"/>
      <c r="L134" s="2"/>
      <c r="M134" s="2"/>
    </row>
    <row r="135" spans="1:13" ht="12.75">
      <c r="A135" s="1"/>
      <c r="B135" s="1"/>
      <c r="C135" s="1"/>
      <c r="D135" s="2"/>
      <c r="E135" s="27"/>
      <c r="F135" s="27"/>
      <c r="G135" s="27"/>
      <c r="H135" s="27"/>
      <c r="I135" s="32"/>
      <c r="J135" s="2"/>
      <c r="K135" s="2"/>
      <c r="L135" s="2"/>
      <c r="M135" s="2"/>
    </row>
    <row r="136" spans="1:13" ht="12.75">
      <c r="A136" s="1"/>
      <c r="B136" s="1"/>
      <c r="C136" s="1"/>
      <c r="D136" s="2"/>
      <c r="E136" s="27"/>
      <c r="F136" s="27"/>
      <c r="G136" s="27"/>
      <c r="H136" s="27"/>
      <c r="I136" s="32"/>
      <c r="J136" s="2"/>
      <c r="K136" s="2"/>
      <c r="L136" s="2"/>
      <c r="M136" s="2"/>
    </row>
    <row r="137" spans="1:13" ht="12.75">
      <c r="A137" s="1"/>
      <c r="B137" s="1"/>
      <c r="C137" s="1"/>
      <c r="D137" s="2"/>
      <c r="E137" s="27"/>
      <c r="F137" s="27"/>
      <c r="G137" s="27"/>
      <c r="H137" s="27"/>
      <c r="I137" s="32"/>
      <c r="J137" s="2"/>
      <c r="K137" s="2"/>
      <c r="L137" s="2"/>
      <c r="M137" s="2"/>
    </row>
    <row r="138" spans="1:13" ht="12.75">
      <c r="A138" s="1"/>
      <c r="B138" s="1"/>
      <c r="C138" s="1"/>
      <c r="D138" s="2"/>
      <c r="E138" s="27"/>
      <c r="F138" s="27"/>
      <c r="G138" s="27"/>
      <c r="H138" s="27"/>
      <c r="I138" s="32"/>
      <c r="J138" s="2"/>
      <c r="K138" s="2"/>
      <c r="L138" s="2"/>
      <c r="M138" s="2"/>
    </row>
    <row r="139" spans="1:13" ht="12.75">
      <c r="A139" s="1"/>
      <c r="B139" s="1"/>
      <c r="C139" s="1"/>
      <c r="D139" s="2"/>
      <c r="E139" s="27"/>
      <c r="F139" s="27"/>
      <c r="G139" s="27"/>
      <c r="H139" s="27"/>
      <c r="I139" s="32"/>
      <c r="J139" s="2"/>
      <c r="K139" s="2"/>
      <c r="L139" s="2"/>
      <c r="M139" s="2"/>
    </row>
    <row r="140" spans="1:13" ht="12.75">
      <c r="A140" s="1"/>
      <c r="B140" s="1"/>
      <c r="C140" s="1"/>
      <c r="D140" s="2"/>
      <c r="E140" s="27"/>
      <c r="F140" s="27"/>
      <c r="G140" s="27"/>
      <c r="H140" s="27"/>
      <c r="I140" s="32"/>
      <c r="J140" s="2"/>
      <c r="K140" s="2"/>
      <c r="L140" s="2"/>
      <c r="M140" s="2"/>
    </row>
    <row r="141" spans="1:13" ht="12.75">
      <c r="A141" s="1"/>
      <c r="B141" s="1"/>
      <c r="C141" s="1"/>
      <c r="D141" s="2"/>
      <c r="E141" s="27"/>
      <c r="F141" s="27"/>
      <c r="G141" s="27"/>
      <c r="H141" s="27"/>
      <c r="I141" s="32"/>
      <c r="J141" s="2"/>
      <c r="K141" s="2"/>
      <c r="L141" s="2"/>
      <c r="M141" s="2"/>
    </row>
    <row r="142" spans="1:13" ht="12.75">
      <c r="A142" s="1"/>
      <c r="B142" s="1"/>
      <c r="C142" s="1"/>
      <c r="D142" s="2"/>
      <c r="E142" s="27"/>
      <c r="F142" s="27"/>
      <c r="G142" s="27"/>
      <c r="H142" s="27"/>
      <c r="I142" s="32"/>
      <c r="J142" s="2"/>
      <c r="K142" s="2"/>
      <c r="L142" s="2"/>
      <c r="M142" s="2"/>
    </row>
    <row r="143" spans="1:13" ht="12.75">
      <c r="A143" s="1"/>
      <c r="B143" s="1"/>
      <c r="C143" s="1"/>
      <c r="D143" s="2"/>
      <c r="E143" s="27"/>
      <c r="F143" s="27"/>
      <c r="G143" s="27"/>
      <c r="H143" s="27"/>
      <c r="I143" s="32"/>
      <c r="J143" s="2"/>
      <c r="K143" s="2"/>
      <c r="L143" s="2"/>
      <c r="M143" s="2"/>
    </row>
    <row r="144" spans="1:13" ht="12.75">
      <c r="A144" s="1"/>
      <c r="B144" s="1"/>
      <c r="C144" s="1"/>
      <c r="D144" s="2"/>
      <c r="E144" s="27"/>
      <c r="F144" s="27"/>
      <c r="G144" s="27"/>
      <c r="H144" s="27"/>
      <c r="I144" s="32"/>
      <c r="J144" s="2"/>
      <c r="K144" s="2"/>
      <c r="L144" s="2"/>
      <c r="M144" s="2"/>
    </row>
    <row r="145" spans="1:13" ht="12.75">
      <c r="A145" s="1"/>
      <c r="B145" s="1"/>
      <c r="C145" s="1"/>
      <c r="D145" s="2"/>
      <c r="E145" s="27"/>
      <c r="F145" s="27"/>
      <c r="G145" s="27"/>
      <c r="H145" s="27"/>
      <c r="I145" s="32"/>
      <c r="J145" s="2"/>
      <c r="K145" s="2"/>
      <c r="L145" s="2"/>
      <c r="M145" s="2"/>
    </row>
    <row r="146" spans="1:13" ht="12.75">
      <c r="A146" s="1"/>
      <c r="B146" s="1"/>
      <c r="C146" s="1"/>
      <c r="D146" s="2"/>
      <c r="E146" s="27"/>
      <c r="F146" s="27"/>
      <c r="G146" s="27"/>
      <c r="H146" s="27"/>
      <c r="I146" s="32"/>
      <c r="J146" s="2"/>
      <c r="K146" s="2"/>
      <c r="L146" s="2"/>
      <c r="M146" s="2"/>
    </row>
    <row r="147" spans="1:13" ht="12.75">
      <c r="A147" s="1"/>
      <c r="B147" s="1"/>
      <c r="C147" s="1"/>
      <c r="D147" s="2"/>
      <c r="E147" s="27"/>
      <c r="F147" s="27"/>
      <c r="G147" s="27"/>
      <c r="H147" s="27"/>
      <c r="I147" s="32"/>
      <c r="J147" s="2"/>
      <c r="K147" s="2"/>
      <c r="L147" s="2"/>
      <c r="M147" s="2"/>
    </row>
    <row r="148" spans="1:13" ht="12.75">
      <c r="A148" s="1"/>
      <c r="B148" s="1"/>
      <c r="C148" s="1"/>
      <c r="D148" s="2"/>
      <c r="E148" s="27"/>
      <c r="F148" s="27"/>
      <c r="G148" s="27"/>
      <c r="H148" s="27"/>
      <c r="I148" s="32"/>
      <c r="J148" s="2"/>
      <c r="K148" s="2"/>
      <c r="L148" s="2"/>
      <c r="M148" s="2"/>
    </row>
    <row r="149" spans="1:13" ht="12.75">
      <c r="A149" s="1"/>
      <c r="B149" s="1"/>
      <c r="C149" s="1"/>
      <c r="D149" s="2"/>
      <c r="E149" s="27"/>
      <c r="F149" s="27"/>
      <c r="G149" s="27"/>
      <c r="H149" s="27"/>
      <c r="I149" s="32"/>
      <c r="J149" s="2"/>
      <c r="K149" s="2"/>
      <c r="L149" s="2"/>
      <c r="M149" s="2"/>
    </row>
    <row r="150" spans="1:13" ht="12.75">
      <c r="A150" s="1"/>
      <c r="B150" s="1"/>
      <c r="C150" s="1"/>
      <c r="D150" s="2"/>
      <c r="E150" s="27"/>
      <c r="F150" s="27"/>
      <c r="G150" s="27"/>
      <c r="H150" s="27"/>
      <c r="I150" s="32"/>
      <c r="J150" s="2"/>
      <c r="K150" s="2"/>
      <c r="L150" s="2"/>
      <c r="M150" s="2"/>
    </row>
    <row r="151" spans="1:13" ht="12.75">
      <c r="A151" s="1"/>
      <c r="B151" s="1"/>
      <c r="C151" s="1"/>
      <c r="D151" s="2"/>
      <c r="E151" s="27"/>
      <c r="F151" s="27"/>
      <c r="G151" s="27"/>
      <c r="H151" s="27"/>
      <c r="I151" s="32"/>
      <c r="J151" s="2"/>
      <c r="K151" s="2"/>
      <c r="L151" s="2"/>
      <c r="M151" s="2"/>
    </row>
    <row r="152" spans="1:13" ht="12.75">
      <c r="A152" s="1"/>
      <c r="B152" s="1"/>
      <c r="C152" s="1"/>
      <c r="D152" s="2"/>
      <c r="E152" s="27"/>
      <c r="F152" s="27"/>
      <c r="G152" s="27"/>
      <c r="H152" s="27"/>
      <c r="I152" s="32"/>
      <c r="J152" s="2"/>
      <c r="K152" s="2"/>
      <c r="L152" s="2"/>
      <c r="M152" s="2"/>
    </row>
    <row r="153" spans="1:13" ht="12.75">
      <c r="A153" s="1"/>
      <c r="B153" s="1"/>
      <c r="C153" s="1"/>
      <c r="D153" s="2"/>
      <c r="E153" s="27"/>
      <c r="F153" s="27"/>
      <c r="G153" s="27"/>
      <c r="H153" s="27"/>
      <c r="I153" s="32"/>
      <c r="J153" s="2"/>
      <c r="K153" s="2"/>
      <c r="L153" s="2"/>
      <c r="M153" s="2"/>
    </row>
    <row r="154" spans="1:13" ht="12.75">
      <c r="A154" s="1"/>
      <c r="B154" s="1"/>
      <c r="C154" s="1"/>
      <c r="D154" s="2"/>
      <c r="E154" s="27"/>
      <c r="F154" s="27"/>
      <c r="G154" s="27"/>
      <c r="H154" s="27"/>
      <c r="I154" s="32"/>
      <c r="J154" s="2"/>
      <c r="K154" s="2"/>
      <c r="L154" s="2"/>
      <c r="M154" s="2"/>
    </row>
  </sheetData>
  <sheetProtection/>
  <mergeCells count="35">
    <mergeCell ref="A32:H32"/>
    <mergeCell ref="K31:L31"/>
    <mergeCell ref="A25:M25"/>
    <mergeCell ref="A30:M30"/>
    <mergeCell ref="A29:H29"/>
    <mergeCell ref="I29:J29"/>
    <mergeCell ref="K29:L29"/>
    <mergeCell ref="M29:N29"/>
    <mergeCell ref="G6:G7"/>
    <mergeCell ref="A9:M9"/>
    <mergeCell ref="A13:M13"/>
    <mergeCell ref="A12:H12"/>
    <mergeCell ref="I12:J12"/>
    <mergeCell ref="K12:L12"/>
    <mergeCell ref="A8:M8"/>
    <mergeCell ref="A1:M1"/>
    <mergeCell ref="A6:B7"/>
    <mergeCell ref="C6:C7"/>
    <mergeCell ref="D6:D7"/>
    <mergeCell ref="E6:E7"/>
    <mergeCell ref="I6:J6"/>
    <mergeCell ref="K6:L6"/>
    <mergeCell ref="M6:M7"/>
    <mergeCell ref="F6:F7"/>
    <mergeCell ref="H6:H7"/>
    <mergeCell ref="A24:M24"/>
    <mergeCell ref="M23:N23"/>
    <mergeCell ref="A23:H23"/>
    <mergeCell ref="M32:N32"/>
    <mergeCell ref="A15:M15"/>
    <mergeCell ref="I23:J23"/>
    <mergeCell ref="K23:L23"/>
    <mergeCell ref="I31:J31"/>
    <mergeCell ref="I32:J32"/>
    <mergeCell ref="K32:L32"/>
  </mergeCells>
  <conditionalFormatting sqref="F10">
    <cfRule type="expression" priority="10" dxfId="2" stopIfTrue="1">
      <formula>$C10=1</formula>
    </cfRule>
    <cfRule type="expression" priority="11" dxfId="1" stopIfTrue="1">
      <formula>OR($C10=0,$C10=2,$C10=3,$C10=4)</formula>
    </cfRule>
    <cfRule type="expression" priority="12" dxfId="0" stopIfTrue="1">
      <formula>AND(TIPOORCAMENTO="Licitado",$C10&lt;&gt;"L",$C10&lt;&gt;-1)</formula>
    </cfRule>
  </conditionalFormatting>
  <conditionalFormatting sqref="F11">
    <cfRule type="expression" priority="7" dxfId="2" stopIfTrue="1">
      <formula>$C11=1</formula>
    </cfRule>
    <cfRule type="expression" priority="8" dxfId="1" stopIfTrue="1">
      <formula>OR($C11=0,$C11=2,$C11=3,$C11=4)</formula>
    </cfRule>
    <cfRule type="expression" priority="9" dxfId="0" stopIfTrue="1">
      <formula>AND(TIPOORCAMENTO="Licitado",$C11&lt;&gt;"L",$C11&lt;&gt;-1)</formula>
    </cfRule>
  </conditionalFormatting>
  <conditionalFormatting sqref="F16:F22">
    <cfRule type="expression" priority="4" dxfId="2" stopIfTrue="1">
      <formula>$C16=1</formula>
    </cfRule>
    <cfRule type="expression" priority="5" dxfId="1" stopIfTrue="1">
      <formula>OR($C16=0,$C16=2,$C16=3,$C16=4)</formula>
    </cfRule>
    <cfRule type="expression" priority="6" dxfId="0" stopIfTrue="1">
      <formula>AND(TIPOORCAMENTO="Licitado",$C16&lt;&gt;"L",$C16&lt;&gt;-1)</formula>
    </cfRule>
  </conditionalFormatting>
  <conditionalFormatting sqref="F26:F28">
    <cfRule type="expression" priority="1" dxfId="2" stopIfTrue="1">
      <formula>$C26=1</formula>
    </cfRule>
    <cfRule type="expression" priority="2" dxfId="1" stopIfTrue="1">
      <formula>OR($C26=0,$C26=2,$C26=3,$C26=4)</formula>
    </cfRule>
    <cfRule type="expression" priority="3" dxfId="0" stopIfTrue="1">
      <formula>AND(TIPOORCAMENTO="Licitado",$C26&lt;&gt;"L",$C26&lt;&gt;-1)</formula>
    </cfRule>
  </conditionalFormatting>
  <dataValidations count="1">
    <dataValidation type="decimal" operator="greaterThan" allowBlank="1" showErrorMessage="1" error="Apenas números decimais maiores que zero." sqref="F10:F11 F16:F22 F26:F28">
      <formula1>0</formula1>
    </dataValidation>
  </dataValidations>
  <printOptions horizontalCentered="1" verticalCentered="1"/>
  <pageMargins left="2.362204724409449" right="0.7086614173228347" top="0.7874015748031497" bottom="0.7480314960629921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bica</dc:creator>
  <cp:keywords/>
  <dc:description/>
  <cp:lastModifiedBy>Jamile</cp:lastModifiedBy>
  <cp:lastPrinted>2022-03-14T17:34:15Z</cp:lastPrinted>
  <dcterms:created xsi:type="dcterms:W3CDTF">2010-02-23T17:13:42Z</dcterms:created>
  <dcterms:modified xsi:type="dcterms:W3CDTF">2022-03-14T17:59:20Z</dcterms:modified>
  <cp:category/>
  <cp:version/>
  <cp:contentType/>
  <cp:contentStatus/>
</cp:coreProperties>
</file>